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ademy.local\staff\documents\ChallenorL\2023-24\Year 8\Term 1\"/>
    </mc:Choice>
  </mc:AlternateContent>
  <xr:revisionPtr revIDLastSave="0" documentId="8_{166B8BBB-1606-49F2-B792-55EEB5893F70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Instructions" sheetId="10" r:id="rId1"/>
    <sheet name="task1" sheetId="7" r:id="rId2"/>
    <sheet name="task2" sheetId="3" r:id="rId3"/>
    <sheet name="task3" sheetId="8" r:id="rId4"/>
    <sheet name="task4" sheetId="9" r:id="rId5"/>
    <sheet name="Task5" sheetId="2" r:id="rId6"/>
    <sheet name="Task 6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3" l="1"/>
  <c r="Y19" i="3" s="1"/>
  <c r="D18" i="3"/>
  <c r="Y18" i="3" s="1"/>
  <c r="Z17" i="3"/>
  <c r="Z16" i="3"/>
  <c r="Y16" i="3" s="1"/>
  <c r="Z15" i="3"/>
  <c r="Y15" i="3" s="1"/>
  <c r="Z14" i="3"/>
  <c r="Y14" i="3" s="1"/>
  <c r="Z13" i="3"/>
  <c r="Y13" i="3" s="1"/>
  <c r="Z12" i="3"/>
  <c r="Z11" i="3"/>
  <c r="Y11" i="3" s="1"/>
  <c r="Z10" i="3"/>
  <c r="Z9" i="3"/>
  <c r="Z8" i="3"/>
  <c r="Y8" i="3" s="1"/>
  <c r="Z7" i="3"/>
  <c r="Y7" i="3" s="1"/>
  <c r="Z6" i="3"/>
  <c r="Y6" i="3" s="1"/>
  <c r="Z5" i="3"/>
  <c r="Y5" i="3" s="1"/>
  <c r="Z4" i="3"/>
  <c r="Z3" i="3"/>
  <c r="Y9" i="3" l="1"/>
  <c r="Y17" i="3"/>
  <c r="Y10" i="3"/>
  <c r="Y4" i="3"/>
  <c r="Y12" i="3"/>
  <c r="Y3" i="3"/>
  <c r="AC28" i="2"/>
  <c r="AC24" i="2"/>
  <c r="AC9" i="2"/>
  <c r="AC10" i="2"/>
  <c r="AD13" i="8"/>
  <c r="AB10" i="8"/>
  <c r="AC10" i="8"/>
  <c r="AD10" i="8"/>
  <c r="AB11" i="8"/>
  <c r="AC11" i="8"/>
  <c r="AD11" i="8"/>
  <c r="AB12" i="8"/>
  <c r="AC12" i="8"/>
  <c r="AD12" i="8"/>
  <c r="AB13" i="8"/>
  <c r="AC13" i="8"/>
  <c r="AC9" i="8"/>
  <c r="AD9" i="8"/>
  <c r="AB9" i="8"/>
  <c r="AE15" i="8"/>
  <c r="AB13" i="7"/>
  <c r="AC11" i="7"/>
  <c r="AC12" i="7"/>
  <c r="AC13" i="7"/>
  <c r="AC14" i="7"/>
  <c r="AA10" i="7"/>
  <c r="AA13" i="7"/>
  <c r="Y13" i="9"/>
  <c r="Y12" i="9"/>
  <c r="Y11" i="9"/>
  <c r="Y10" i="9"/>
  <c r="Y7" i="9"/>
  <c r="Y8" i="9"/>
  <c r="Y9" i="9"/>
  <c r="Y6" i="9"/>
  <c r="X22" i="9"/>
  <c r="Z19" i="9"/>
  <c r="Z20" i="9"/>
  <c r="Z21" i="9"/>
  <c r="Y20" i="9"/>
  <c r="Y21" i="9"/>
  <c r="Y19" i="9"/>
  <c r="Y5" i="9"/>
  <c r="AC25" i="2"/>
  <c r="AC26" i="2"/>
  <c r="AC22" i="2"/>
  <c r="AC8" i="2"/>
  <c r="AC7" i="2"/>
  <c r="AC14" i="2"/>
  <c r="AC11" i="2"/>
  <c r="AC12" i="2"/>
  <c r="AC13" i="2"/>
  <c r="AC6" i="2"/>
  <c r="AB10" i="7"/>
  <c r="AB11" i="7"/>
  <c r="AB12" i="7"/>
  <c r="AB14" i="7"/>
  <c r="AA11" i="7"/>
  <c r="AA12" i="7"/>
  <c r="AA14" i="7"/>
  <c r="F25" i="9" l="1"/>
  <c r="P28" i="10" s="1"/>
  <c r="C31" i="2"/>
  <c r="R28" i="10" s="1"/>
  <c r="AC10" i="7"/>
  <c r="E21" i="7" s="1"/>
  <c r="J28" i="10" s="1"/>
  <c r="D28" i="3"/>
  <c r="L28" i="10" s="1"/>
  <c r="J23" i="8" l="1"/>
  <c r="N28" i="10" s="1"/>
  <c r="T28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kevinbaxter</author>
  </authors>
  <commentList>
    <comment ref="D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HINT:</t>
        </r>
        <r>
          <rPr>
            <sz val="8"/>
            <color indexed="81"/>
            <rFont val="Tahoma"/>
            <family val="2"/>
          </rPr>
          <t xml:space="preserve">
Use IF Function to show that players scoring more than 7 goals have good quality and players scoring 7 or less have bad quality.</t>
        </r>
      </text>
    </comment>
  </commentList>
</comments>
</file>

<file path=xl/sharedStrings.xml><?xml version="1.0" encoding="utf-8"?>
<sst xmlns="http://schemas.openxmlformats.org/spreadsheetml/2006/main" count="178" uniqueCount="133">
  <si>
    <t>Staff wages</t>
  </si>
  <si>
    <t>May 2011</t>
  </si>
  <si>
    <t>April 2011</t>
  </si>
  <si>
    <t>Stationery</t>
  </si>
  <si>
    <t>Date of transaction</t>
  </si>
  <si>
    <t>DVD Title</t>
  </si>
  <si>
    <t>Cost</t>
  </si>
  <si>
    <t>No purchased</t>
  </si>
  <si>
    <t>Outgoing costs</t>
  </si>
  <si>
    <t>Item description</t>
  </si>
  <si>
    <t>Total outgoing cost</t>
  </si>
  <si>
    <t>Total Revenue</t>
  </si>
  <si>
    <t>Website hostine</t>
  </si>
  <si>
    <t>Postage</t>
  </si>
  <si>
    <t>Licence cover</t>
  </si>
  <si>
    <t>The Social Network</t>
  </si>
  <si>
    <t>Genre</t>
  </si>
  <si>
    <t>Drama</t>
  </si>
  <si>
    <t>Comedy</t>
  </si>
  <si>
    <t>Due Date</t>
  </si>
  <si>
    <t>March 2011</t>
  </si>
  <si>
    <t>Tron Legacy</t>
  </si>
  <si>
    <t>Action</t>
  </si>
  <si>
    <t>Revenue (Incoming costs) for DVD purchased</t>
  </si>
  <si>
    <t>Flushed Away</t>
  </si>
  <si>
    <t>Children</t>
  </si>
  <si>
    <t>Heroes Season 1</t>
  </si>
  <si>
    <t>TV Box set</t>
  </si>
  <si>
    <t>Harry Potter and the Prisoner of...</t>
  </si>
  <si>
    <t>Shrek 2</t>
  </si>
  <si>
    <t>DVD Bargains Budget spreadsheet</t>
  </si>
  <si>
    <t>Maximum Revenue for each total revene</t>
  </si>
  <si>
    <t>Minimum Revenue for each total revenue</t>
  </si>
  <si>
    <t>Average cost per DVD</t>
  </si>
  <si>
    <t>Jack</t>
  </si>
  <si>
    <t>PROFIT MADE:</t>
  </si>
  <si>
    <t>Instructions:</t>
  </si>
  <si>
    <t>3- Use a function to calculate the total outgoing cost.</t>
  </si>
  <si>
    <t>2- Use a function to calculate the Total Revenue for of all.</t>
  </si>
  <si>
    <t xml:space="preserve">1- Use a formula to calculate the Total Revenue for each dvd title. </t>
  </si>
  <si>
    <t>Hint: Cost*No Purchased</t>
  </si>
  <si>
    <t>Hint: Use a function</t>
  </si>
  <si>
    <t>Hint: Total Revenue - Total outgoing cost</t>
  </si>
  <si>
    <t>Barclays Premier League Top Scorers</t>
  </si>
  <si>
    <t>Player</t>
  </si>
  <si>
    <t>Team</t>
  </si>
  <si>
    <t>Total</t>
  </si>
  <si>
    <t>Form</t>
  </si>
  <si>
    <t>Manchester United</t>
  </si>
  <si>
    <t>Manchester City</t>
  </si>
  <si>
    <t>Arsenal FC</t>
  </si>
  <si>
    <t>Chelsea FC</t>
  </si>
  <si>
    <t>Tottenham Hotspur</t>
  </si>
  <si>
    <t>Player form</t>
  </si>
  <si>
    <t>VAT</t>
  </si>
  <si>
    <t>Item</t>
  </si>
  <si>
    <t>Cost Price</t>
  </si>
  <si>
    <t>Vat</t>
  </si>
  <si>
    <t>Final selling Price</t>
  </si>
  <si>
    <t>Hat</t>
  </si>
  <si>
    <t>Shirt</t>
  </si>
  <si>
    <t>Trousers</t>
  </si>
  <si>
    <t>Jumper</t>
  </si>
  <si>
    <t>Shoes</t>
  </si>
  <si>
    <t>Number Sold</t>
  </si>
  <si>
    <t>Total Sold</t>
  </si>
  <si>
    <t>Football</t>
  </si>
  <si>
    <t>Basketball</t>
  </si>
  <si>
    <t>Softball</t>
  </si>
  <si>
    <t>Vollyball</t>
  </si>
  <si>
    <t>Dodgeball</t>
  </si>
  <si>
    <t xml:space="preserve">Name  </t>
  </si>
  <si>
    <t>Mark %</t>
  </si>
  <si>
    <t>Grade</t>
  </si>
  <si>
    <t>BURNETT Brian</t>
  </si>
  <si>
    <t>11A</t>
  </si>
  <si>
    <t>DICKINSON Olivia</t>
  </si>
  <si>
    <t>KARN Matthew</t>
  </si>
  <si>
    <t xml:space="preserve">PATEL Asma  </t>
  </si>
  <si>
    <t xml:space="preserve">ALLEN Lizzy  </t>
  </si>
  <si>
    <t>11B</t>
  </si>
  <si>
    <t xml:space="preserve">BOLTON Joseph  </t>
  </si>
  <si>
    <t xml:space="preserve">EGBE Jessica  </t>
  </si>
  <si>
    <t>LAWTON Catherine</t>
  </si>
  <si>
    <t xml:space="preserve">YOUNG John  </t>
  </si>
  <si>
    <t>Pass mark:</t>
  </si>
  <si>
    <t>Instruction: Use if function to display "PASS" if the student achieved the pass mark or above, otherwise display "FAIL"</t>
  </si>
  <si>
    <t>Number of Players in GOOD form</t>
  </si>
  <si>
    <t>Number of Players in BAD form</t>
  </si>
  <si>
    <t>Fill in All of the blue cells using a formula, if you just type in a value you will not get a mark.</t>
  </si>
  <si>
    <t>End of unit Assessment</t>
  </si>
  <si>
    <t>Score</t>
  </si>
  <si>
    <t>Complete all tasks each task will have instructions that you must follow to get full marks. If you are told to use a formula  but instead type in a value then you will be deducted marks by your teacher</t>
  </si>
  <si>
    <t>Task 1</t>
  </si>
  <si>
    <t>Task 2</t>
  </si>
  <si>
    <t>Task 3</t>
  </si>
  <si>
    <t>Task 4</t>
  </si>
  <si>
    <t>Task 5</t>
  </si>
  <si>
    <t>Complete the table below</t>
  </si>
  <si>
    <t>Passmark</t>
  </si>
  <si>
    <t xml:space="preserve">Number of Passes </t>
  </si>
  <si>
    <t>Number of Fails</t>
  </si>
  <si>
    <r>
      <t xml:space="preserve">Make sure you set the </t>
    </r>
    <r>
      <rPr>
        <b/>
        <sz val="10"/>
        <rFont val="Arial"/>
        <family val="2"/>
      </rPr>
      <t>Pass mark</t>
    </r>
    <r>
      <rPr>
        <sz val="10"/>
        <rFont val="Arial"/>
        <family val="2"/>
      </rPr>
      <t xml:space="preserve"> back to 69 when you are finished</t>
    </r>
  </si>
  <si>
    <t>Put your name here</t>
  </si>
  <si>
    <t>&lt;- Just enter the correct values in this table</t>
  </si>
  <si>
    <r>
      <rPr>
        <b/>
        <sz val="18"/>
        <rFont val="Arial"/>
        <family val="2"/>
      </rPr>
      <t>IMPORTANT</t>
    </r>
    <r>
      <rPr>
        <sz val="12"/>
        <rFont val="Arial"/>
        <family val="2"/>
      </rPr>
      <t xml:space="preserve"> Only type into the </t>
    </r>
    <r>
      <rPr>
        <b/>
        <sz val="12"/>
        <rFont val="Arial"/>
        <family val="2"/>
      </rPr>
      <t>blue cells</t>
    </r>
    <r>
      <rPr>
        <sz val="12"/>
        <rFont val="Arial"/>
        <family val="2"/>
      </rPr>
      <t xml:space="preserve"> and you must </t>
    </r>
    <r>
      <rPr>
        <b/>
        <sz val="12"/>
        <rFont val="Arial"/>
        <family val="2"/>
      </rPr>
      <t xml:space="preserve">always </t>
    </r>
    <r>
      <rPr>
        <sz val="12"/>
        <rFont val="Arial"/>
        <family val="2"/>
      </rPr>
      <t xml:space="preserve">use either a </t>
    </r>
    <r>
      <rPr>
        <b/>
        <sz val="12"/>
        <rFont val="Arial"/>
        <family val="2"/>
      </rPr>
      <t>formula</t>
    </r>
    <r>
      <rPr>
        <sz val="12"/>
        <rFont val="Arial"/>
        <family val="2"/>
      </rPr>
      <t xml:space="preserve"> or a </t>
    </r>
    <r>
      <rPr>
        <b/>
        <sz val="12"/>
        <rFont val="Arial"/>
        <family val="2"/>
      </rPr>
      <t>function unless the instructions state otherwise</t>
    </r>
    <r>
      <rPr>
        <sz val="12"/>
        <rFont val="Arial"/>
        <family val="2"/>
      </rPr>
      <t>.</t>
    </r>
  </si>
  <si>
    <t>Vardy</t>
  </si>
  <si>
    <t>Leicester City</t>
  </si>
  <si>
    <t>Sterling</t>
  </si>
  <si>
    <t>Mané</t>
  </si>
  <si>
    <t>Liverpool</t>
  </si>
  <si>
    <t>Kane</t>
  </si>
  <si>
    <t>Agüero</t>
  </si>
  <si>
    <t>Aubameyang</t>
  </si>
  <si>
    <t>Pukki</t>
  </si>
  <si>
    <t>Norwhich</t>
  </si>
  <si>
    <t>Abraham.</t>
  </si>
  <si>
    <t>Wilson</t>
  </si>
  <si>
    <t>Bournemouth</t>
  </si>
  <si>
    <t>Salah</t>
  </si>
  <si>
    <t>Silva</t>
  </si>
  <si>
    <t>Haller</t>
  </si>
  <si>
    <t>West Ham</t>
  </si>
  <si>
    <t>Wesley</t>
  </si>
  <si>
    <t>Aston Villa</t>
  </si>
  <si>
    <t>Barnes</t>
  </si>
  <si>
    <t>Burnley</t>
  </si>
  <si>
    <t>Rashford</t>
  </si>
  <si>
    <t xml:space="preserve">Complete the model </t>
  </si>
  <si>
    <r>
      <t>Instruction: Use a function (Clue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Count) to count how many players are in GOOD form and how many are in BAD form</t>
    </r>
  </si>
  <si>
    <t>Instruction: Use an IF function to show that players who scored 7 goals or more have "GOOD" form, otherwise they have "BAD" form.</t>
  </si>
  <si>
    <t>Profit</t>
  </si>
  <si>
    <t>Hint: add Profit +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</si>
</sst>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omic Sans MS"/>
      <family val="4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FF0000"/>
      <name val="Comic Sans MS"/>
      <family val="4"/>
    </font>
    <font>
      <b/>
      <sz val="11"/>
      <color rgb="FF800000"/>
      <name val="Arial"/>
      <family val="2"/>
    </font>
    <font>
      <sz val="11"/>
      <color theme="4" tint="-0.499984740745262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theme="4" tint="-0.49998474074526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0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26"/>
      <name val="Arial"/>
      <family val="2"/>
    </font>
    <font>
      <sz val="10"/>
      <color rgb="FF92D050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sz val="10"/>
      <color theme="0"/>
      <name val="Arial"/>
      <family val="2"/>
    </font>
    <font>
      <sz val="1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800000"/>
      </left>
      <right/>
      <top/>
      <bottom/>
      <diagonal/>
    </border>
    <border>
      <left/>
      <right style="thin">
        <color rgb="FF800000"/>
      </right>
      <top/>
      <bottom/>
      <diagonal/>
    </border>
    <border>
      <left style="thin">
        <color rgb="FF800000"/>
      </left>
      <right/>
      <top/>
      <bottom style="thin">
        <color rgb="FF800000"/>
      </bottom>
      <diagonal/>
    </border>
    <border>
      <left/>
      <right/>
      <top/>
      <bottom style="thin">
        <color rgb="FF800000"/>
      </bottom>
      <diagonal/>
    </border>
    <border>
      <left/>
      <right style="thin">
        <color rgb="FF800000"/>
      </right>
      <top/>
      <bottom style="thin">
        <color rgb="FF800000"/>
      </bottom>
      <diagonal/>
    </border>
    <border>
      <left style="thin">
        <color rgb="FF800000"/>
      </left>
      <right/>
      <top style="thin">
        <color rgb="FF800000"/>
      </top>
      <bottom/>
      <diagonal/>
    </border>
    <border>
      <left/>
      <right/>
      <top style="thin">
        <color rgb="FF800000"/>
      </top>
      <bottom/>
      <diagonal/>
    </border>
    <border>
      <left/>
      <right style="thin">
        <color rgb="FF800000"/>
      </right>
      <top style="thin">
        <color rgb="FF8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" fillId="2" borderId="22" applyNumberFormat="0" applyFont="0" applyAlignment="0" applyProtection="0"/>
  </cellStyleXfs>
  <cellXfs count="163">
    <xf numFmtId="0" fontId="0" fillId="0" borderId="0" xfId="0"/>
    <xf numFmtId="0" fontId="12" fillId="3" borderId="23" xfId="0" applyFont="1" applyFill="1" applyBorder="1" applyAlignment="1">
      <alignment horizontal="left" wrapText="1"/>
    </xf>
    <xf numFmtId="0" fontId="12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right" wrapText="1"/>
    </xf>
    <xf numFmtId="0" fontId="12" fillId="3" borderId="24" xfId="0" applyFont="1" applyFill="1" applyBorder="1" applyAlignment="1">
      <alignment horizontal="right" wrapText="1"/>
    </xf>
    <xf numFmtId="0" fontId="13" fillId="3" borderId="0" xfId="0" applyFont="1" applyFill="1"/>
    <xf numFmtId="0" fontId="0" fillId="3" borderId="24" xfId="0" applyFill="1" applyBorder="1"/>
    <xf numFmtId="0" fontId="14" fillId="3" borderId="23" xfId="0" applyFont="1" applyFill="1" applyBorder="1"/>
    <xf numFmtId="0" fontId="14" fillId="3" borderId="0" xfId="0" applyFont="1" applyFill="1"/>
    <xf numFmtId="0" fontId="0" fillId="3" borderId="25" xfId="0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1" xfId="0" applyFill="1" applyBorder="1"/>
    <xf numFmtId="0" fontId="15" fillId="3" borderId="1" xfId="0" applyFont="1" applyFill="1" applyBorder="1" applyAlignment="1">
      <alignment horizontal="left" wrapText="1"/>
    </xf>
    <xf numFmtId="0" fontId="13" fillId="3" borderId="1" xfId="0" applyFont="1" applyFill="1" applyBorder="1"/>
    <xf numFmtId="0" fontId="16" fillId="3" borderId="1" xfId="0" applyFont="1" applyFill="1" applyBorder="1" applyAlignment="1">
      <alignment horizontal="right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3" fillId="3" borderId="0" xfId="3" applyFont="1" applyFill="1" applyBorder="1"/>
    <xf numFmtId="0" fontId="2" fillId="4" borderId="1" xfId="0" applyFont="1" applyFill="1" applyBorder="1" applyAlignment="1">
      <alignment horizontal="center"/>
    </xf>
    <xf numFmtId="0" fontId="0" fillId="5" borderId="0" xfId="0" applyFill="1"/>
    <xf numFmtId="0" fontId="2" fillId="5" borderId="0" xfId="0" applyFont="1" applyFill="1"/>
    <xf numFmtId="0" fontId="2" fillId="6" borderId="3" xfId="0" applyFont="1" applyFill="1" applyBorder="1" applyAlignment="1">
      <alignment horizontal="left"/>
    </xf>
    <xf numFmtId="9" fontId="0" fillId="0" borderId="4" xfId="0" applyNumberFormat="1" applyBorder="1"/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5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0" fontId="17" fillId="3" borderId="1" xfId="2" applyFont="1" applyFill="1" applyBorder="1" applyAlignment="1">
      <alignment wrapText="1"/>
    </xf>
    <xf numFmtId="0" fontId="10" fillId="3" borderId="1" xfId="2" applyFont="1" applyFill="1" applyBorder="1" applyAlignment="1">
      <alignment horizontal="center" vertical="center"/>
    </xf>
    <xf numFmtId="0" fontId="10" fillId="3" borderId="1" xfId="2" applyFont="1" applyFill="1" applyBorder="1"/>
    <xf numFmtId="0" fontId="18" fillId="3" borderId="1" xfId="1" applyFont="1" applyFill="1" applyBorder="1" applyAlignment="1" applyProtection="1">
      <alignment vertical="top" wrapText="1"/>
    </xf>
    <xf numFmtId="0" fontId="7" fillId="3" borderId="1" xfId="2" applyFill="1" applyBorder="1" applyAlignment="1">
      <alignment horizontal="center" vertical="center"/>
    </xf>
    <xf numFmtId="0" fontId="0" fillId="3" borderId="0" xfId="0" applyFill="1"/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left" wrapText="1"/>
    </xf>
    <xf numFmtId="0" fontId="11" fillId="5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0" fillId="5" borderId="0" xfId="0" applyFill="1" applyAlignment="1">
      <alignment horizontal="right"/>
    </xf>
    <xf numFmtId="0" fontId="0" fillId="9" borderId="0" xfId="0" applyFill="1"/>
    <xf numFmtId="0" fontId="25" fillId="5" borderId="0" xfId="0" applyFont="1" applyFill="1"/>
    <xf numFmtId="0" fontId="26" fillId="5" borderId="0" xfId="0" applyFont="1" applyFill="1"/>
    <xf numFmtId="0" fontId="26" fillId="3" borderId="31" xfId="0" applyFont="1" applyFill="1" applyBorder="1" applyAlignment="1">
      <alignment horizontal="center"/>
    </xf>
    <xf numFmtId="0" fontId="28" fillId="0" borderId="0" xfId="0" applyFont="1"/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left"/>
    </xf>
    <xf numFmtId="9" fontId="0" fillId="0" borderId="48" xfId="0" applyNumberFormat="1" applyBorder="1"/>
    <xf numFmtId="16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7" fillId="3" borderId="0" xfId="0" applyFont="1" applyFill="1"/>
    <xf numFmtId="0" fontId="29" fillId="3" borderId="0" xfId="0" applyFont="1" applyFill="1"/>
    <xf numFmtId="0" fontId="0" fillId="6" borderId="6" xfId="0" applyFill="1" applyBorder="1"/>
    <xf numFmtId="0" fontId="3" fillId="11" borderId="0" xfId="0" applyFont="1" applyFill="1" applyAlignment="1">
      <alignment horizontal="left"/>
    </xf>
    <xf numFmtId="0" fontId="2" fillId="11" borderId="0" xfId="0" applyFont="1" applyFill="1"/>
    <xf numFmtId="0" fontId="0" fillId="11" borderId="0" xfId="0" applyFill="1"/>
    <xf numFmtId="164" fontId="0" fillId="8" borderId="1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left"/>
    </xf>
    <xf numFmtId="9" fontId="0" fillId="0" borderId="1" xfId="0" applyNumberFormat="1" applyBorder="1"/>
    <xf numFmtId="164" fontId="0" fillId="0" borderId="1" xfId="0" applyNumberFormat="1" applyBorder="1"/>
    <xf numFmtId="0" fontId="2" fillId="8" borderId="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164" fontId="0" fillId="10" borderId="11" xfId="0" applyNumberFormat="1" applyFill="1" applyBorder="1" applyAlignment="1" applyProtection="1">
      <alignment horizontal="center" vertical="center"/>
      <protection locked="0"/>
    </xf>
    <xf numFmtId="164" fontId="0" fillId="10" borderId="18" xfId="0" applyNumberFormat="1" applyFill="1" applyBorder="1" applyAlignment="1" applyProtection="1">
      <alignment horizontal="center" vertical="center"/>
      <protection locked="0"/>
    </xf>
    <xf numFmtId="0" fontId="0" fillId="10" borderId="8" xfId="0" applyFill="1" applyBorder="1" applyProtection="1">
      <protection locked="0"/>
    </xf>
    <xf numFmtId="0" fontId="7" fillId="8" borderId="1" xfId="2" applyFill="1" applyBorder="1" applyProtection="1">
      <protection locked="0"/>
    </xf>
    <xf numFmtId="0" fontId="0" fillId="10" borderId="1" xfId="0" applyFill="1" applyBorder="1" applyProtection="1">
      <protection locked="0"/>
    </xf>
    <xf numFmtId="164" fontId="3" fillId="8" borderId="1" xfId="0" applyNumberFormat="1" applyFont="1" applyFill="1" applyBorder="1" applyAlignment="1" applyProtection="1">
      <alignment horizontal="left"/>
      <protection locked="0"/>
    </xf>
    <xf numFmtId="164" fontId="3" fillId="10" borderId="1" xfId="0" applyNumberFormat="1" applyFont="1" applyFill="1" applyBorder="1" applyAlignment="1" applyProtection="1">
      <alignment horizontal="left"/>
      <protection locked="0"/>
    </xf>
    <xf numFmtId="164" fontId="2" fillId="8" borderId="1" xfId="0" applyNumberFormat="1" applyFont="1" applyFill="1" applyBorder="1" applyProtection="1">
      <protection locked="0"/>
    </xf>
    <xf numFmtId="0" fontId="29" fillId="3" borderId="32" xfId="0" applyFont="1" applyFill="1" applyBorder="1" applyAlignment="1">
      <alignment horizontal="center" vertical="center"/>
    </xf>
    <xf numFmtId="0" fontId="29" fillId="3" borderId="34" xfId="0" applyFont="1" applyFill="1" applyBorder="1" applyAlignment="1">
      <alignment horizontal="center" vertical="center"/>
    </xf>
    <xf numFmtId="0" fontId="29" fillId="3" borderId="35" xfId="0" applyFont="1" applyFill="1" applyBorder="1" applyAlignment="1">
      <alignment horizontal="center" vertical="center"/>
    </xf>
    <xf numFmtId="0" fontId="29" fillId="3" borderId="37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/>
    </xf>
    <xf numFmtId="0" fontId="24" fillId="3" borderId="34" xfId="0" applyFont="1" applyFill="1" applyBorder="1" applyAlignment="1">
      <alignment horizontal="center" vertical="center"/>
    </xf>
    <xf numFmtId="0" fontId="24" fillId="3" borderId="43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4" fillId="3" borderId="44" xfId="0" applyFont="1" applyFill="1" applyBorder="1" applyAlignment="1">
      <alignment horizontal="center" vertical="center"/>
    </xf>
    <xf numFmtId="0" fontId="24" fillId="3" borderId="35" xfId="0" applyFont="1" applyFill="1" applyBorder="1" applyAlignment="1">
      <alignment horizontal="center" vertical="center"/>
    </xf>
    <xf numFmtId="0" fontId="24" fillId="3" borderId="36" xfId="0" applyFont="1" applyFill="1" applyBorder="1" applyAlignment="1">
      <alignment horizontal="center" vertical="center"/>
    </xf>
    <xf numFmtId="0" fontId="24" fillId="3" borderId="37" xfId="0" applyFont="1" applyFill="1" applyBorder="1" applyAlignment="1">
      <alignment horizontal="center" vertical="center"/>
    </xf>
    <xf numFmtId="0" fontId="22" fillId="11" borderId="32" xfId="0" applyFont="1" applyFill="1" applyBorder="1" applyAlignment="1">
      <alignment horizontal="center" vertical="center" wrapText="1"/>
    </xf>
    <xf numFmtId="0" fontId="2" fillId="11" borderId="33" xfId="0" applyFont="1" applyFill="1" applyBorder="1" applyAlignment="1">
      <alignment horizontal="center" vertical="center" wrapText="1"/>
    </xf>
    <xf numFmtId="0" fontId="2" fillId="11" borderId="34" xfId="0" applyFont="1" applyFill="1" applyBorder="1" applyAlignment="1">
      <alignment horizontal="center" vertical="center" wrapText="1"/>
    </xf>
    <xf numFmtId="0" fontId="2" fillId="11" borderId="43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2" fillId="11" borderId="44" xfId="0" applyFont="1" applyFill="1" applyBorder="1" applyAlignment="1">
      <alignment horizontal="center" vertical="center" wrapText="1"/>
    </xf>
    <xf numFmtId="0" fontId="2" fillId="11" borderId="35" xfId="0" applyFont="1" applyFill="1" applyBorder="1" applyAlignment="1">
      <alignment horizontal="center" vertical="center" wrapText="1"/>
    </xf>
    <xf numFmtId="0" fontId="2" fillId="11" borderId="36" xfId="0" applyFont="1" applyFill="1" applyBorder="1" applyAlignment="1">
      <alignment horizontal="center" vertical="center" wrapText="1"/>
    </xf>
    <xf numFmtId="0" fontId="2" fillId="11" borderId="37" xfId="0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0" fontId="2" fillId="8" borderId="34" xfId="0" applyFont="1" applyFill="1" applyBorder="1" applyAlignment="1">
      <alignment horizontal="center" vertical="center" wrapText="1"/>
    </xf>
    <xf numFmtId="0" fontId="2" fillId="8" borderId="43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8" borderId="44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9" fillId="3" borderId="20" xfId="0" applyFont="1" applyFill="1" applyBorder="1" applyAlignment="1">
      <alignment horizontal="center" vertical="center"/>
    </xf>
    <xf numFmtId="0" fontId="29" fillId="3" borderId="21" xfId="0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/>
    </xf>
    <xf numFmtId="0" fontId="29" fillId="3" borderId="19" xfId="0" applyFont="1" applyFill="1" applyBorder="1" applyAlignment="1">
      <alignment horizontal="center" vertical="center"/>
    </xf>
    <xf numFmtId="0" fontId="29" fillId="8" borderId="32" xfId="0" applyFont="1" applyFill="1" applyBorder="1" applyAlignment="1">
      <alignment horizontal="center" vertical="center"/>
    </xf>
    <xf numFmtId="0" fontId="29" fillId="8" borderId="33" xfId="0" applyFont="1" applyFill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/>
    </xf>
    <xf numFmtId="0" fontId="29" fillId="8" borderId="43" xfId="0" applyFont="1" applyFill="1" applyBorder="1" applyAlignment="1">
      <alignment horizontal="center" vertical="center"/>
    </xf>
    <xf numFmtId="0" fontId="29" fillId="8" borderId="0" xfId="0" applyFont="1" applyFill="1" applyAlignment="1">
      <alignment horizontal="center" vertical="center"/>
    </xf>
    <xf numFmtId="0" fontId="29" fillId="8" borderId="44" xfId="0" applyFont="1" applyFill="1" applyBorder="1" applyAlignment="1">
      <alignment horizontal="center" vertical="center"/>
    </xf>
    <xf numFmtId="0" fontId="29" fillId="8" borderId="35" xfId="0" applyFont="1" applyFill="1" applyBorder="1" applyAlignment="1">
      <alignment horizontal="center" vertical="center"/>
    </xf>
    <xf numFmtId="0" fontId="29" fillId="8" borderId="36" xfId="0" applyFont="1" applyFill="1" applyBorder="1" applyAlignment="1">
      <alignment horizontal="center" vertical="center"/>
    </xf>
    <xf numFmtId="0" fontId="29" fillId="8" borderId="37" xfId="0" applyFont="1" applyFill="1" applyBorder="1" applyAlignment="1">
      <alignment horizontal="center" vertical="center"/>
    </xf>
    <xf numFmtId="0" fontId="29" fillId="3" borderId="49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9" fillId="3" borderId="50" xfId="0" applyFont="1" applyFill="1" applyBorder="1" applyAlignment="1">
      <alignment horizontal="center" vertical="center"/>
    </xf>
    <xf numFmtId="0" fontId="23" fillId="11" borderId="32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19" fillId="7" borderId="28" xfId="0" applyFont="1" applyFill="1" applyBorder="1" applyAlignment="1">
      <alignment horizontal="center" vertical="top" wrapText="1"/>
    </xf>
    <xf numFmtId="0" fontId="19" fillId="7" borderId="29" xfId="0" applyFont="1" applyFill="1" applyBorder="1" applyAlignment="1">
      <alignment horizontal="center" vertical="top" wrapText="1"/>
    </xf>
    <xf numFmtId="0" fontId="8" fillId="7" borderId="30" xfId="0" applyFont="1" applyFill="1" applyBorder="1" applyAlignment="1">
      <alignment wrapText="1"/>
    </xf>
    <xf numFmtId="0" fontId="13" fillId="3" borderId="40" xfId="0" applyFont="1" applyFill="1" applyBorder="1" applyAlignment="1">
      <alignment horizontal="right"/>
    </xf>
    <xf numFmtId="0" fontId="13" fillId="3" borderId="41" xfId="0" applyFont="1" applyFill="1" applyBorder="1" applyAlignment="1">
      <alignment horizontal="right"/>
    </xf>
    <xf numFmtId="0" fontId="13" fillId="3" borderId="0" xfId="0" applyFont="1" applyFill="1" applyAlignment="1">
      <alignment horizontal="right"/>
    </xf>
    <xf numFmtId="0" fontId="13" fillId="3" borderId="42" xfId="0" applyFont="1" applyFill="1" applyBorder="1" applyAlignment="1">
      <alignment horizontal="right"/>
    </xf>
    <xf numFmtId="0" fontId="6" fillId="11" borderId="0" xfId="0" applyFont="1" applyFill="1" applyAlignment="1">
      <alignment horizontal="center" vertical="center" wrapText="1"/>
    </xf>
    <xf numFmtId="0" fontId="20" fillId="11" borderId="5" xfId="0" applyFont="1" applyFill="1" applyBorder="1" applyAlignment="1">
      <alignment horizontal="left"/>
    </xf>
    <xf numFmtId="0" fontId="20" fillId="11" borderId="38" xfId="0" applyFont="1" applyFill="1" applyBorder="1" applyAlignment="1">
      <alignment horizontal="left"/>
    </xf>
    <xf numFmtId="0" fontId="20" fillId="11" borderId="39" xfId="0" applyFont="1" applyFill="1" applyBorder="1" applyAlignment="1">
      <alignment horizontal="left"/>
    </xf>
    <xf numFmtId="0" fontId="2" fillId="11" borderId="0" xfId="0" applyFont="1" applyFill="1" applyAlignment="1">
      <alignment horizontal="center" wrapText="1"/>
    </xf>
    <xf numFmtId="0" fontId="6" fillId="11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wrapText="1"/>
    </xf>
    <xf numFmtId="0" fontId="3" fillId="11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wrapText="1"/>
    </xf>
    <xf numFmtId="0" fontId="0" fillId="3" borderId="1" xfId="0" applyFill="1" applyBorder="1" applyProtection="1">
      <protection locked="0"/>
    </xf>
  </cellXfs>
  <cellStyles count="4">
    <cellStyle name="Hyperlink 2" xfId="1" xr:uid="{00000000-0005-0000-0000-000000000000}"/>
    <cellStyle name="Normal" xfId="0" builtinId="0"/>
    <cellStyle name="Normal 2" xfId="2" xr:uid="{00000000-0005-0000-0000-000002000000}"/>
    <cellStyle name="Note" xfId="3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19050</xdr:colOff>
      <xdr:row>17</xdr:row>
      <xdr:rowOff>19050</xdr:rowOff>
    </xdr:to>
    <xdr:sp macro="" textlink="">
      <xdr:nvSpPr>
        <xdr:cNvPr id="1057" name="AutoShape 1">
          <a:extLst>
            <a:ext uri="{FF2B5EF4-FFF2-40B4-BE49-F238E27FC236}">
              <a16:creationId xmlns:a16="http://schemas.microsoft.com/office/drawing/2014/main" id="{69732E2A-B042-4525-B111-4692F7AF25E0}"/>
            </a:ext>
          </a:extLst>
        </xdr:cNvPr>
        <xdr:cNvSpPr>
          <a:spLocks noChangeAspect="1" noChangeArrowheads="1"/>
        </xdr:cNvSpPr>
      </xdr:nvSpPr>
      <xdr:spPr bwMode="auto">
        <a:xfrm>
          <a:off x="0" y="3095625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495299</xdr:colOff>
      <xdr:row>2</xdr:row>
      <xdr:rowOff>142875</xdr:rowOff>
    </xdr:from>
    <xdr:to>
      <xdr:col>18</xdr:col>
      <xdr:colOff>38100</xdr:colOff>
      <xdr:row>13</xdr:row>
      <xdr:rowOff>228600</xdr:rowOff>
    </xdr:to>
    <xdr:sp macro="" textlink="">
      <xdr:nvSpPr>
        <xdr:cNvPr id="10243" name="Text Box 3">
          <a:extLst>
            <a:ext uri="{FF2B5EF4-FFF2-40B4-BE49-F238E27FC236}">
              <a16:creationId xmlns:a16="http://schemas.microsoft.com/office/drawing/2014/main" id="{73FC6385-D7D7-4CB9-913D-3BE30B3A103B}"/>
            </a:ext>
          </a:extLst>
        </xdr:cNvPr>
        <xdr:cNvSpPr txBox="1">
          <a:spLocks noChangeArrowheads="1"/>
        </xdr:cNvSpPr>
      </xdr:nvSpPr>
      <xdr:spPr bwMode="auto">
        <a:xfrm>
          <a:off x="4152899" y="466725"/>
          <a:ext cx="6858001" cy="21336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1) Create a user interface for this assessment </a:t>
          </a:r>
        </a:p>
        <a:p>
          <a:pPr algn="l" rtl="0">
            <a:defRPr sz="1000"/>
          </a:pPr>
          <a:r>
            <a:rPr lang="en-GB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2) Rename the sheet to menu</a:t>
          </a:r>
        </a:p>
        <a:p>
          <a:pPr algn="l" rtl="0">
            <a:defRPr sz="1000"/>
          </a:pPr>
          <a:r>
            <a:rPr lang="en-GB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3) Create a title for the interface page and add buttons to link to each sheet</a:t>
          </a:r>
        </a:p>
        <a:p>
          <a:pPr algn="l" rtl="0">
            <a:defRPr sz="1000"/>
          </a:pPr>
          <a:endParaRPr lang="en-GB" sz="1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4) Create a chart for your scores and put it on this page</a:t>
          </a:r>
        </a:p>
        <a:p>
          <a:pPr algn="l" rtl="0">
            <a:defRPr sz="1000"/>
          </a:pPr>
          <a:endParaRPr lang="en-GB" sz="1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1:X38"/>
  <sheetViews>
    <sheetView topLeftCell="A7" workbookViewId="0">
      <selection activeCell="Y19" sqref="Y19"/>
    </sheetView>
  </sheetViews>
  <sheetFormatPr defaultRowHeight="12.75" x14ac:dyDescent="0.2"/>
  <cols>
    <col min="1" max="16384" width="9.140625" style="56"/>
  </cols>
  <sheetData>
    <row r="1" spans="6:24" x14ac:dyDescent="0.2">
      <c r="F1" s="92" t="s">
        <v>90</v>
      </c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4"/>
    </row>
    <row r="2" spans="6:24" x14ac:dyDescent="0.2">
      <c r="F2" s="95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7"/>
    </row>
    <row r="3" spans="6:24" x14ac:dyDescent="0.2">
      <c r="F3" s="95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7"/>
    </row>
    <row r="4" spans="6:24" x14ac:dyDescent="0.2">
      <c r="F4" s="95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7"/>
    </row>
    <row r="5" spans="6:24" x14ac:dyDescent="0.2"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7"/>
    </row>
    <row r="6" spans="6:24" x14ac:dyDescent="0.2"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7"/>
    </row>
    <row r="7" spans="6:24" ht="13.5" thickBot="1" x14ac:dyDescent="0.25">
      <c r="F7" s="98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100"/>
    </row>
    <row r="10" spans="6:24" ht="13.5" thickBot="1" x14ac:dyDescent="0.25"/>
    <row r="11" spans="6:24" x14ac:dyDescent="0.2">
      <c r="J11" s="101" t="s">
        <v>92</v>
      </c>
      <c r="K11" s="102"/>
      <c r="L11" s="102"/>
      <c r="M11" s="102"/>
      <c r="N11" s="102"/>
      <c r="O11" s="102"/>
      <c r="P11" s="102"/>
      <c r="Q11" s="102"/>
      <c r="R11" s="102"/>
      <c r="S11" s="103"/>
    </row>
    <row r="12" spans="6:24" x14ac:dyDescent="0.2">
      <c r="J12" s="104"/>
      <c r="K12" s="105"/>
      <c r="L12" s="105"/>
      <c r="M12" s="105"/>
      <c r="N12" s="105"/>
      <c r="O12" s="105"/>
      <c r="P12" s="105"/>
      <c r="Q12" s="105"/>
      <c r="R12" s="105"/>
      <c r="S12" s="106"/>
    </row>
    <row r="13" spans="6:24" x14ac:dyDescent="0.2">
      <c r="J13" s="104"/>
      <c r="K13" s="105"/>
      <c r="L13" s="105"/>
      <c r="M13" s="105"/>
      <c r="N13" s="105"/>
      <c r="O13" s="105"/>
      <c r="P13" s="105"/>
      <c r="Q13" s="105"/>
      <c r="R13" s="105"/>
      <c r="S13" s="106"/>
    </row>
    <row r="14" spans="6:24" x14ac:dyDescent="0.2">
      <c r="J14" s="104"/>
      <c r="K14" s="105"/>
      <c r="L14" s="105"/>
      <c r="M14" s="105"/>
      <c r="N14" s="105"/>
      <c r="O14" s="105"/>
      <c r="P14" s="105"/>
      <c r="Q14" s="105"/>
      <c r="R14" s="105"/>
      <c r="S14" s="106"/>
    </row>
    <row r="15" spans="6:24" ht="13.5" thickBot="1" x14ac:dyDescent="0.25">
      <c r="J15" s="107"/>
      <c r="K15" s="108"/>
      <c r="L15" s="108"/>
      <c r="M15" s="108"/>
      <c r="N15" s="108"/>
      <c r="O15" s="108"/>
      <c r="P15" s="108"/>
      <c r="Q15" s="108"/>
      <c r="R15" s="108"/>
      <c r="S15" s="109"/>
    </row>
    <row r="17" spans="8:21" ht="13.5" thickBot="1" x14ac:dyDescent="0.25"/>
    <row r="18" spans="8:21" x14ac:dyDescent="0.2">
      <c r="J18" s="110" t="s">
        <v>105</v>
      </c>
      <c r="K18" s="111"/>
      <c r="L18" s="111"/>
      <c r="M18" s="111"/>
      <c r="N18" s="111"/>
      <c r="O18" s="111"/>
      <c r="P18" s="111"/>
      <c r="Q18" s="111"/>
      <c r="R18" s="111"/>
      <c r="S18" s="112"/>
    </row>
    <row r="19" spans="8:21" x14ac:dyDescent="0.2">
      <c r="J19" s="113"/>
      <c r="K19" s="114"/>
      <c r="L19" s="114"/>
      <c r="M19" s="114"/>
      <c r="N19" s="114"/>
      <c r="O19" s="114"/>
      <c r="P19" s="114"/>
      <c r="Q19" s="114"/>
      <c r="R19" s="114"/>
      <c r="S19" s="115"/>
    </row>
    <row r="20" spans="8:21" x14ac:dyDescent="0.2">
      <c r="J20" s="113"/>
      <c r="K20" s="114"/>
      <c r="L20" s="114"/>
      <c r="M20" s="114"/>
      <c r="N20" s="114"/>
      <c r="O20" s="114"/>
      <c r="P20" s="114"/>
      <c r="Q20" s="114"/>
      <c r="R20" s="114"/>
      <c r="S20" s="115"/>
    </row>
    <row r="21" spans="8:21" x14ac:dyDescent="0.2">
      <c r="J21" s="113"/>
      <c r="K21" s="114"/>
      <c r="L21" s="114"/>
      <c r="M21" s="114"/>
      <c r="N21" s="114"/>
      <c r="O21" s="114"/>
      <c r="P21" s="114"/>
      <c r="Q21" s="114"/>
      <c r="R21" s="114"/>
      <c r="S21" s="115"/>
    </row>
    <row r="22" spans="8:21" ht="13.5" thickBot="1" x14ac:dyDescent="0.25">
      <c r="J22" s="116"/>
      <c r="K22" s="117"/>
      <c r="L22" s="117"/>
      <c r="M22" s="117"/>
      <c r="N22" s="117"/>
      <c r="O22" s="117"/>
      <c r="P22" s="117"/>
      <c r="Q22" s="117"/>
      <c r="R22" s="117"/>
      <c r="S22" s="118"/>
    </row>
    <row r="25" spans="8:21" ht="13.5" thickBot="1" x14ac:dyDescent="0.25"/>
    <row r="26" spans="8:21" ht="12.75" customHeight="1" x14ac:dyDescent="0.2">
      <c r="J26" s="119" t="s">
        <v>93</v>
      </c>
      <c r="K26" s="120"/>
      <c r="L26" s="119" t="s">
        <v>94</v>
      </c>
      <c r="M26" s="120"/>
      <c r="N26" s="119" t="s">
        <v>95</v>
      </c>
      <c r="O26" s="120"/>
      <c r="P26" s="119" t="s">
        <v>96</v>
      </c>
      <c r="Q26" s="120"/>
      <c r="R26" s="119" t="s">
        <v>97</v>
      </c>
      <c r="S26" s="120"/>
      <c r="T26" s="88" t="s">
        <v>46</v>
      </c>
      <c r="U26" s="89"/>
    </row>
    <row r="27" spans="8:21" ht="13.5" thickBot="1" x14ac:dyDescent="0.25">
      <c r="J27" s="121"/>
      <c r="K27" s="122"/>
      <c r="L27" s="121"/>
      <c r="M27" s="122"/>
      <c r="N27" s="121"/>
      <c r="O27" s="122"/>
      <c r="P27" s="121"/>
      <c r="Q27" s="122"/>
      <c r="R27" s="121"/>
      <c r="S27" s="122"/>
      <c r="T27" s="90"/>
      <c r="U27" s="91"/>
    </row>
    <row r="28" spans="8:21" x14ac:dyDescent="0.2">
      <c r="H28" s="88" t="s">
        <v>91</v>
      </c>
      <c r="I28" s="89"/>
      <c r="J28" s="136">
        <f>task1!E21</f>
        <v>0</v>
      </c>
      <c r="K28" s="137"/>
      <c r="L28" s="137">
        <f>task2!D28</f>
        <v>0</v>
      </c>
      <c r="M28" s="137"/>
      <c r="N28" s="137">
        <f>task3!J23</f>
        <v>0</v>
      </c>
      <c r="O28" s="137"/>
      <c r="P28" s="137">
        <f>task4!F25</f>
        <v>0</v>
      </c>
      <c r="Q28" s="137"/>
      <c r="R28" s="137">
        <f>Task5!C31</f>
        <v>0</v>
      </c>
      <c r="S28" s="138"/>
      <c r="T28" s="123">
        <f>SUM(J28:S29)</f>
        <v>0</v>
      </c>
      <c r="U28" s="124"/>
    </row>
    <row r="29" spans="8:21" ht="13.5" thickBot="1" x14ac:dyDescent="0.25">
      <c r="H29" s="90"/>
      <c r="I29" s="91"/>
      <c r="J29" s="136"/>
      <c r="K29" s="137"/>
      <c r="L29" s="137"/>
      <c r="M29" s="137"/>
      <c r="N29" s="137"/>
      <c r="O29" s="137"/>
      <c r="P29" s="137"/>
      <c r="Q29" s="137"/>
      <c r="R29" s="137"/>
      <c r="S29" s="138"/>
      <c r="T29" s="125"/>
      <c r="U29" s="126"/>
    </row>
    <row r="33" spans="10:19" ht="13.5" thickBot="1" x14ac:dyDescent="0.25"/>
    <row r="34" spans="10:19" x14ac:dyDescent="0.2">
      <c r="J34" s="127" t="s">
        <v>103</v>
      </c>
      <c r="K34" s="128"/>
      <c r="L34" s="128"/>
      <c r="M34" s="128"/>
      <c r="N34" s="128"/>
      <c r="O34" s="128"/>
      <c r="P34" s="128"/>
      <c r="Q34" s="128"/>
      <c r="R34" s="128"/>
      <c r="S34" s="129"/>
    </row>
    <row r="35" spans="10:19" x14ac:dyDescent="0.2">
      <c r="J35" s="130"/>
      <c r="K35" s="131"/>
      <c r="L35" s="131"/>
      <c r="M35" s="131"/>
      <c r="N35" s="131"/>
      <c r="O35" s="131"/>
      <c r="P35" s="131"/>
      <c r="Q35" s="131"/>
      <c r="R35" s="131"/>
      <c r="S35" s="132"/>
    </row>
    <row r="36" spans="10:19" x14ac:dyDescent="0.2">
      <c r="J36" s="130"/>
      <c r="K36" s="131"/>
      <c r="L36" s="131"/>
      <c r="M36" s="131"/>
      <c r="N36" s="131"/>
      <c r="O36" s="131"/>
      <c r="P36" s="131"/>
      <c r="Q36" s="131"/>
      <c r="R36" s="131"/>
      <c r="S36" s="132"/>
    </row>
    <row r="37" spans="10:19" x14ac:dyDescent="0.2">
      <c r="J37" s="130"/>
      <c r="K37" s="131"/>
      <c r="L37" s="131"/>
      <c r="M37" s="131"/>
      <c r="N37" s="131"/>
      <c r="O37" s="131"/>
      <c r="P37" s="131"/>
      <c r="Q37" s="131"/>
      <c r="R37" s="131"/>
      <c r="S37" s="132"/>
    </row>
    <row r="38" spans="10:19" ht="13.5" thickBot="1" x14ac:dyDescent="0.25">
      <c r="J38" s="133"/>
      <c r="K38" s="134"/>
      <c r="L38" s="134"/>
      <c r="M38" s="134"/>
      <c r="N38" s="134"/>
      <c r="O38" s="134"/>
      <c r="P38" s="134"/>
      <c r="Q38" s="134"/>
      <c r="R38" s="134"/>
      <c r="S38" s="135"/>
    </row>
  </sheetData>
  <mergeCells count="17">
    <mergeCell ref="J34:S38"/>
    <mergeCell ref="J28:K29"/>
    <mergeCell ref="L28:M29"/>
    <mergeCell ref="N28:O29"/>
    <mergeCell ref="P28:Q29"/>
    <mergeCell ref="R28:S29"/>
    <mergeCell ref="H28:I29"/>
    <mergeCell ref="F1:X7"/>
    <mergeCell ref="J11:S15"/>
    <mergeCell ref="J18:S22"/>
    <mergeCell ref="J26:K27"/>
    <mergeCell ref="L26:M27"/>
    <mergeCell ref="N26:O27"/>
    <mergeCell ref="P26:Q27"/>
    <mergeCell ref="R26:S27"/>
    <mergeCell ref="T26:U27"/>
    <mergeCell ref="T28:U2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9"/>
  <sheetViews>
    <sheetView workbookViewId="0">
      <selection activeCell="E10" sqref="E10"/>
    </sheetView>
  </sheetViews>
  <sheetFormatPr defaultRowHeight="12.75" x14ac:dyDescent="0.2"/>
  <cols>
    <col min="4" max="4" width="19.28515625" customWidth="1"/>
    <col min="5" max="5" width="18.5703125" customWidth="1"/>
    <col min="6" max="6" width="17.7109375" customWidth="1"/>
    <col min="7" max="7" width="12.5703125" customWidth="1"/>
    <col min="8" max="8" width="21.5703125" customWidth="1"/>
    <col min="12" max="34" width="0" hidden="1" customWidth="1"/>
    <col min="35" max="44" width="9.140625" style="21"/>
  </cols>
  <sheetData>
    <row r="1" spans="1:34" ht="12.75" customHeight="1" x14ac:dyDescent="0.2">
      <c r="A1" s="21"/>
      <c r="B1" s="21"/>
      <c r="C1" s="21"/>
      <c r="D1" s="139" t="s">
        <v>89</v>
      </c>
      <c r="E1" s="140"/>
      <c r="F1" s="140"/>
      <c r="G1" s="140"/>
      <c r="H1" s="140"/>
      <c r="I1" s="140"/>
      <c r="J1" s="14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34" ht="12.75" customHeight="1" thickBot="1" x14ac:dyDescent="0.25">
      <c r="A2" s="21"/>
      <c r="B2" s="21"/>
      <c r="C2" s="21"/>
      <c r="D2" s="142"/>
      <c r="E2" s="143"/>
      <c r="F2" s="143"/>
      <c r="G2" s="143"/>
      <c r="H2" s="143"/>
      <c r="I2" s="143"/>
      <c r="J2" s="14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34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34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34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34" x14ac:dyDescent="0.2">
      <c r="A6" s="21"/>
      <c r="B6" s="21"/>
      <c r="C6" s="21"/>
      <c r="D6" s="75" t="s">
        <v>131</v>
      </c>
      <c r="E6" s="76">
        <v>0.5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34" x14ac:dyDescent="0.2">
      <c r="A7" s="21"/>
      <c r="B7" s="21"/>
      <c r="C7" s="21"/>
      <c r="D7" s="75" t="s">
        <v>54</v>
      </c>
      <c r="E7" s="76">
        <v>0.17499999999999999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34" x14ac:dyDescent="0.2">
      <c r="A8" s="21"/>
      <c r="B8" s="21"/>
      <c r="C8" s="21"/>
      <c r="F8" s="21"/>
      <c r="G8" s="21"/>
      <c r="H8" s="22" t="s">
        <v>132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34" x14ac:dyDescent="0.2">
      <c r="A9" s="21"/>
      <c r="B9" s="21"/>
      <c r="C9" s="21"/>
      <c r="D9" s="75" t="s">
        <v>55</v>
      </c>
      <c r="E9" s="20" t="s">
        <v>56</v>
      </c>
      <c r="F9" s="20" t="s">
        <v>131</v>
      </c>
      <c r="G9" s="20" t="s">
        <v>57</v>
      </c>
      <c r="H9" s="20" t="s">
        <v>58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34" x14ac:dyDescent="0.2">
      <c r="A10" s="21"/>
      <c r="B10" s="21"/>
      <c r="C10" s="21"/>
      <c r="D10" s="75" t="s">
        <v>59</v>
      </c>
      <c r="E10" s="77">
        <v>4</v>
      </c>
      <c r="F10" s="87"/>
      <c r="G10" s="74"/>
      <c r="H10" s="74"/>
      <c r="I10" s="22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AA10" s="21">
        <f t="shared" ref="AA10:AC14" si="0">IF(F10 =AF10,1,0)</f>
        <v>0</v>
      </c>
      <c r="AB10" s="21">
        <f t="shared" si="0"/>
        <v>0</v>
      </c>
      <c r="AC10" s="21">
        <f t="shared" si="0"/>
        <v>0</v>
      </c>
      <c r="AD10" s="21"/>
      <c r="AE10" s="21"/>
      <c r="AF10" s="57">
        <v>6</v>
      </c>
      <c r="AG10" s="57">
        <v>0.7</v>
      </c>
      <c r="AH10" s="57">
        <v>6.7</v>
      </c>
    </row>
    <row r="11" spans="1:34" x14ac:dyDescent="0.2">
      <c r="A11" s="21"/>
      <c r="B11" s="21"/>
      <c r="C11" s="21"/>
      <c r="D11" s="75" t="s">
        <v>60</v>
      </c>
      <c r="E11" s="77">
        <v>3</v>
      </c>
      <c r="F11" s="74"/>
      <c r="G11" s="74"/>
      <c r="H11" s="7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AA11" s="21">
        <f t="shared" si="0"/>
        <v>0</v>
      </c>
      <c r="AB11" s="21">
        <f t="shared" si="0"/>
        <v>0</v>
      </c>
      <c r="AC11" s="21">
        <f t="shared" si="0"/>
        <v>0</v>
      </c>
      <c r="AD11" s="21"/>
      <c r="AE11" s="21"/>
      <c r="AF11" s="57">
        <v>4.5</v>
      </c>
      <c r="AG11" s="57">
        <v>0.52499999999999991</v>
      </c>
      <c r="AH11" s="57">
        <v>5.0250000000000004</v>
      </c>
    </row>
    <row r="12" spans="1:34" x14ac:dyDescent="0.2">
      <c r="A12" s="21"/>
      <c r="B12" s="21"/>
      <c r="C12" s="21"/>
      <c r="D12" s="75" t="s">
        <v>61</v>
      </c>
      <c r="E12" s="77">
        <v>6</v>
      </c>
      <c r="F12" s="74"/>
      <c r="G12" s="74"/>
      <c r="H12" s="74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AA12" s="21">
        <f t="shared" si="0"/>
        <v>0</v>
      </c>
      <c r="AB12" s="21">
        <f t="shared" si="0"/>
        <v>0</v>
      </c>
      <c r="AC12" s="21">
        <f t="shared" si="0"/>
        <v>0</v>
      </c>
      <c r="AD12" s="21"/>
      <c r="AE12" s="21"/>
      <c r="AF12" s="57">
        <v>9</v>
      </c>
      <c r="AG12" s="57">
        <v>1.0499999999999998</v>
      </c>
      <c r="AH12" s="57">
        <v>10.050000000000001</v>
      </c>
    </row>
    <row r="13" spans="1:34" x14ac:dyDescent="0.2">
      <c r="A13" s="21"/>
      <c r="B13" s="21"/>
      <c r="C13" s="21"/>
      <c r="D13" s="75" t="s">
        <v>62</v>
      </c>
      <c r="E13" s="77">
        <v>8</v>
      </c>
      <c r="F13" s="74"/>
      <c r="G13" s="74"/>
      <c r="H13" s="7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AA13" s="21">
        <f t="shared" si="0"/>
        <v>0</v>
      </c>
      <c r="AB13" s="21">
        <f t="shared" si="0"/>
        <v>0</v>
      </c>
      <c r="AC13" s="21">
        <f t="shared" si="0"/>
        <v>0</v>
      </c>
      <c r="AD13" s="21"/>
      <c r="AE13" s="21"/>
      <c r="AF13" s="57">
        <v>12</v>
      </c>
      <c r="AG13" s="57">
        <v>1.4</v>
      </c>
      <c r="AH13" s="57">
        <v>13.4</v>
      </c>
    </row>
    <row r="14" spans="1:34" x14ac:dyDescent="0.2">
      <c r="A14" s="21"/>
      <c r="B14" s="21"/>
      <c r="C14" s="21"/>
      <c r="D14" s="75" t="s">
        <v>63</v>
      </c>
      <c r="E14" s="77">
        <v>12</v>
      </c>
      <c r="F14" s="74"/>
      <c r="G14" s="74"/>
      <c r="H14" s="7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AA14" s="21">
        <f t="shared" si="0"/>
        <v>0</v>
      </c>
      <c r="AB14" s="21">
        <f t="shared" si="0"/>
        <v>0</v>
      </c>
      <c r="AC14" s="21">
        <f t="shared" si="0"/>
        <v>0</v>
      </c>
      <c r="AD14" s="21"/>
      <c r="AE14" s="21"/>
      <c r="AF14" s="57">
        <v>18</v>
      </c>
      <c r="AG14" s="57">
        <v>2.0999999999999996</v>
      </c>
      <c r="AH14" s="57">
        <v>20.100000000000001</v>
      </c>
    </row>
    <row r="15" spans="1:34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AA15" s="21"/>
      <c r="AB15" s="21"/>
      <c r="AC15" s="21"/>
      <c r="AD15" s="21"/>
      <c r="AE15" s="21"/>
      <c r="AF15" s="21"/>
      <c r="AG15" s="21"/>
      <c r="AH15" s="21"/>
    </row>
    <row r="16" spans="1:34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1:2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1:21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ht="13.5" thickBot="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1:21" ht="27.75" thickBot="1" x14ac:dyDescent="0.4">
      <c r="A21" s="21"/>
      <c r="B21" s="21"/>
      <c r="C21" s="21"/>
      <c r="D21" s="58" t="s">
        <v>91</v>
      </c>
      <c r="E21" s="59">
        <f>SUM(AA10:AC14)</f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1:21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2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2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1:2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1:2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21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1:21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21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21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1:2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1:21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</sheetData>
  <sheetProtection algorithmName="SHA-512" hashValue="lNtXT9g+366glJ6mzJqt09YdG1QOFbu6SW3hG8V+LzrOpj1eUlbVkjfeSnJVQc4g9E3rJr9nJdHQHhbi+tiH1w==" saltValue="7lrbnJamvVoe3v3LWpHtdA==" spinCount="100000" sheet="1" objects="1" scenarios="1"/>
  <mergeCells count="1">
    <mergeCell ref="D1:J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7"/>
  <sheetViews>
    <sheetView workbookViewId="0">
      <selection activeCell="D3" sqref="D3:D17"/>
    </sheetView>
  </sheetViews>
  <sheetFormatPr defaultRowHeight="12.75" x14ac:dyDescent="0.2"/>
  <cols>
    <col min="1" max="1" width="25.28515625" customWidth="1"/>
    <col min="2" max="2" width="31" customWidth="1"/>
    <col min="3" max="3" width="23.7109375" customWidth="1"/>
    <col min="4" max="4" width="19.85546875" customWidth="1"/>
    <col min="11" max="11" width="7.5703125" customWidth="1"/>
    <col min="19" max="27" width="0" hidden="1" customWidth="1"/>
  </cols>
  <sheetData>
    <row r="1" spans="1:26" ht="15" x14ac:dyDescent="0.25">
      <c r="A1" s="145" t="s">
        <v>43</v>
      </c>
      <c r="B1" s="146"/>
      <c r="C1" s="146"/>
      <c r="D1" s="147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26" ht="15" x14ac:dyDescent="0.25">
      <c r="A2" s="1" t="s">
        <v>44</v>
      </c>
      <c r="B2" s="2" t="s">
        <v>45</v>
      </c>
      <c r="C2" s="3" t="s">
        <v>46</v>
      </c>
      <c r="D2" s="4" t="s">
        <v>53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26" ht="14.25" x14ac:dyDescent="0.2">
      <c r="A3" s="13" t="s">
        <v>106</v>
      </c>
      <c r="B3" s="14" t="s">
        <v>107</v>
      </c>
      <c r="C3" s="15">
        <v>7</v>
      </c>
      <c r="D3" s="78"/>
      <c r="E3" s="21"/>
      <c r="F3" s="152" t="s">
        <v>130</v>
      </c>
      <c r="G3" s="152"/>
      <c r="H3" s="152"/>
      <c r="I3" s="152"/>
      <c r="J3" s="152"/>
      <c r="K3" s="152"/>
      <c r="L3" s="21"/>
      <c r="M3" s="21"/>
      <c r="N3" s="21"/>
      <c r="O3" s="21"/>
      <c r="P3" s="21"/>
      <c r="Q3" s="21"/>
      <c r="R3" s="21"/>
      <c r="Y3">
        <f>IF(D3 = Z3,1,0)</f>
        <v>0</v>
      </c>
      <c r="Z3" t="str">
        <f>IF(C3&gt;=7,"GOOD","BAD")</f>
        <v>GOOD</v>
      </c>
    </row>
    <row r="4" spans="1:26" ht="14.25" x14ac:dyDescent="0.2">
      <c r="A4" s="13" t="s">
        <v>108</v>
      </c>
      <c r="B4" s="14" t="s">
        <v>49</v>
      </c>
      <c r="C4" s="15">
        <v>9</v>
      </c>
      <c r="D4" s="78"/>
      <c r="E4" s="21"/>
      <c r="F4" s="152"/>
      <c r="G4" s="152"/>
      <c r="H4" s="152"/>
      <c r="I4" s="152"/>
      <c r="J4" s="152"/>
      <c r="K4" s="152"/>
      <c r="L4" s="21"/>
      <c r="M4" s="21"/>
      <c r="N4" s="21"/>
      <c r="O4" s="21"/>
      <c r="P4" s="21"/>
      <c r="Q4" s="21"/>
      <c r="R4" s="21"/>
      <c r="Y4">
        <f t="shared" ref="Y4:Y19" si="0">IF(D4 = Z4,1,0)</f>
        <v>0</v>
      </c>
      <c r="Z4" t="str">
        <f t="shared" ref="Z4:Z17" si="1">IF(C4&gt;=7,"GOOD","BAD")</f>
        <v>GOOD</v>
      </c>
    </row>
    <row r="5" spans="1:26" ht="14.25" x14ac:dyDescent="0.2">
      <c r="A5" s="13" t="s">
        <v>109</v>
      </c>
      <c r="B5" s="14" t="s">
        <v>110</v>
      </c>
      <c r="C5" s="15">
        <v>9</v>
      </c>
      <c r="D5" s="78"/>
      <c r="E5" s="21"/>
      <c r="F5" s="152"/>
      <c r="G5" s="152"/>
      <c r="H5" s="152"/>
      <c r="I5" s="152"/>
      <c r="J5" s="152"/>
      <c r="K5" s="152"/>
      <c r="L5" s="21"/>
      <c r="M5" s="21"/>
      <c r="N5" s="21"/>
      <c r="O5" s="21"/>
      <c r="P5" s="21"/>
      <c r="Q5" s="21"/>
      <c r="R5" s="21"/>
      <c r="Y5">
        <f t="shared" si="0"/>
        <v>0</v>
      </c>
      <c r="Z5" t="str">
        <f t="shared" si="1"/>
        <v>GOOD</v>
      </c>
    </row>
    <row r="6" spans="1:26" ht="14.25" x14ac:dyDescent="0.2">
      <c r="A6" s="13" t="s">
        <v>111</v>
      </c>
      <c r="B6" s="14" t="s">
        <v>52</v>
      </c>
      <c r="C6" s="15">
        <v>5</v>
      </c>
      <c r="D6" s="78"/>
      <c r="E6" s="21"/>
      <c r="F6" s="152"/>
      <c r="G6" s="152"/>
      <c r="H6" s="152"/>
      <c r="I6" s="152"/>
      <c r="J6" s="152"/>
      <c r="K6" s="152"/>
      <c r="L6" s="21"/>
      <c r="M6" s="21"/>
      <c r="N6" s="21"/>
      <c r="O6" s="21"/>
      <c r="P6" s="21"/>
      <c r="Q6" s="21"/>
      <c r="R6" s="21"/>
      <c r="Y6">
        <f t="shared" si="0"/>
        <v>0</v>
      </c>
      <c r="Z6" t="str">
        <f t="shared" si="1"/>
        <v>BAD</v>
      </c>
    </row>
    <row r="7" spans="1:26" ht="14.25" x14ac:dyDescent="0.2">
      <c r="A7" s="13" t="s">
        <v>112</v>
      </c>
      <c r="B7" s="14" t="s">
        <v>49</v>
      </c>
      <c r="C7" s="15">
        <v>8</v>
      </c>
      <c r="D7" s="78"/>
      <c r="E7" s="21"/>
      <c r="F7" s="152"/>
      <c r="G7" s="152"/>
      <c r="H7" s="152"/>
      <c r="I7" s="152"/>
      <c r="J7" s="152"/>
      <c r="K7" s="152"/>
      <c r="L7" s="21"/>
      <c r="M7" s="21"/>
      <c r="N7" s="21"/>
      <c r="O7" s="21"/>
      <c r="P7" s="21"/>
      <c r="Q7" s="21"/>
      <c r="R7" s="21"/>
      <c r="Y7">
        <f t="shared" si="0"/>
        <v>0</v>
      </c>
      <c r="Z7" t="str">
        <f t="shared" si="1"/>
        <v>GOOD</v>
      </c>
    </row>
    <row r="8" spans="1:26" ht="14.25" x14ac:dyDescent="0.2">
      <c r="A8" s="13" t="s">
        <v>113</v>
      </c>
      <c r="B8" s="14" t="s">
        <v>50</v>
      </c>
      <c r="C8" s="15">
        <v>7</v>
      </c>
      <c r="D8" s="78"/>
      <c r="E8" s="21"/>
      <c r="F8" s="152"/>
      <c r="G8" s="152"/>
      <c r="H8" s="152"/>
      <c r="I8" s="152"/>
      <c r="J8" s="152"/>
      <c r="K8" s="152"/>
      <c r="L8" s="21"/>
      <c r="M8" s="21"/>
      <c r="N8" s="21"/>
      <c r="O8" s="21"/>
      <c r="P8" s="21"/>
      <c r="Q8" s="21"/>
      <c r="R8" s="21"/>
      <c r="Y8">
        <f t="shared" si="0"/>
        <v>0</v>
      </c>
      <c r="Z8" t="str">
        <f t="shared" si="1"/>
        <v>GOOD</v>
      </c>
    </row>
    <row r="9" spans="1:26" ht="14.25" x14ac:dyDescent="0.2">
      <c r="A9" s="13" t="s">
        <v>114</v>
      </c>
      <c r="B9" s="14" t="s">
        <v>115</v>
      </c>
      <c r="C9" s="15">
        <v>6</v>
      </c>
      <c r="D9" s="78"/>
      <c r="E9" s="21"/>
      <c r="F9" s="152"/>
      <c r="G9" s="152"/>
      <c r="H9" s="152"/>
      <c r="I9" s="152"/>
      <c r="J9" s="152"/>
      <c r="K9" s="152"/>
      <c r="L9" s="21"/>
      <c r="M9" s="21"/>
      <c r="N9" s="21"/>
      <c r="O9" s="21"/>
      <c r="P9" s="21"/>
      <c r="Q9" s="21"/>
      <c r="R9" s="21"/>
      <c r="Y9">
        <f t="shared" si="0"/>
        <v>0</v>
      </c>
      <c r="Z9" t="str">
        <f t="shared" si="1"/>
        <v>BAD</v>
      </c>
    </row>
    <row r="10" spans="1:26" ht="14.25" x14ac:dyDescent="0.2">
      <c r="A10" s="13" t="s">
        <v>116</v>
      </c>
      <c r="B10" s="14" t="s">
        <v>51</v>
      </c>
      <c r="C10" s="15">
        <v>8</v>
      </c>
      <c r="D10" s="78"/>
      <c r="E10" s="21"/>
      <c r="F10" s="152"/>
      <c r="G10" s="152"/>
      <c r="H10" s="152"/>
      <c r="I10" s="152"/>
      <c r="J10" s="152"/>
      <c r="K10" s="152"/>
      <c r="L10" s="21"/>
      <c r="M10" s="21"/>
      <c r="N10" s="21"/>
      <c r="O10" s="21"/>
      <c r="P10" s="21"/>
      <c r="Q10" s="21"/>
      <c r="R10" s="21"/>
      <c r="Y10">
        <f t="shared" si="0"/>
        <v>0</v>
      </c>
      <c r="Z10" t="str">
        <f t="shared" si="1"/>
        <v>GOOD</v>
      </c>
    </row>
    <row r="11" spans="1:26" ht="14.25" x14ac:dyDescent="0.2">
      <c r="A11" s="13" t="s">
        <v>117</v>
      </c>
      <c r="B11" s="14" t="s">
        <v>118</v>
      </c>
      <c r="C11" s="15">
        <v>7</v>
      </c>
      <c r="D11" s="78"/>
      <c r="E11" s="21"/>
      <c r="F11" s="152"/>
      <c r="G11" s="152"/>
      <c r="H11" s="152"/>
      <c r="I11" s="152"/>
      <c r="J11" s="152"/>
      <c r="K11" s="152"/>
      <c r="L11" s="21"/>
      <c r="M11" s="21"/>
      <c r="N11" s="21"/>
      <c r="O11" s="21"/>
      <c r="P11" s="21"/>
      <c r="Q11" s="21"/>
      <c r="R11" s="21"/>
      <c r="Y11">
        <f t="shared" si="0"/>
        <v>0</v>
      </c>
      <c r="Z11" t="str">
        <f t="shared" si="1"/>
        <v>GOOD</v>
      </c>
    </row>
    <row r="12" spans="1:26" ht="14.25" x14ac:dyDescent="0.2">
      <c r="A12" s="13" t="s">
        <v>119</v>
      </c>
      <c r="B12" s="14" t="s">
        <v>110</v>
      </c>
      <c r="C12" s="15">
        <v>9</v>
      </c>
      <c r="D12" s="78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Y12">
        <f t="shared" si="0"/>
        <v>0</v>
      </c>
      <c r="Z12" t="str">
        <f t="shared" si="1"/>
        <v>GOOD</v>
      </c>
    </row>
    <row r="13" spans="1:26" ht="14.25" x14ac:dyDescent="0.2">
      <c r="A13" s="13" t="s">
        <v>120</v>
      </c>
      <c r="B13" s="14" t="s">
        <v>49</v>
      </c>
      <c r="C13" s="15">
        <v>6</v>
      </c>
      <c r="D13" s="78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Y13">
        <f t="shared" si="0"/>
        <v>0</v>
      </c>
      <c r="Z13" t="str">
        <f t="shared" si="1"/>
        <v>BAD</v>
      </c>
    </row>
    <row r="14" spans="1:26" ht="14.25" x14ac:dyDescent="0.2">
      <c r="A14" s="13" t="s">
        <v>121</v>
      </c>
      <c r="B14" s="14" t="s">
        <v>122</v>
      </c>
      <c r="C14" s="15">
        <v>3</v>
      </c>
      <c r="D14" s="78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Y14">
        <f t="shared" si="0"/>
        <v>0</v>
      </c>
      <c r="Z14" t="str">
        <f t="shared" si="1"/>
        <v>BAD</v>
      </c>
    </row>
    <row r="15" spans="1:26" ht="14.25" x14ac:dyDescent="0.2">
      <c r="A15" s="13" t="s">
        <v>123</v>
      </c>
      <c r="B15" s="14" t="s">
        <v>124</v>
      </c>
      <c r="C15" s="15">
        <v>6</v>
      </c>
      <c r="D15" s="78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Y15">
        <f t="shared" si="0"/>
        <v>0</v>
      </c>
      <c r="Z15" t="str">
        <f t="shared" si="1"/>
        <v>BAD</v>
      </c>
    </row>
    <row r="16" spans="1:26" ht="14.25" x14ac:dyDescent="0.2">
      <c r="A16" s="13" t="s">
        <v>125</v>
      </c>
      <c r="B16" s="14" t="s">
        <v>126</v>
      </c>
      <c r="C16" s="15">
        <v>4</v>
      </c>
      <c r="D16" s="78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Y16">
        <f t="shared" si="0"/>
        <v>0</v>
      </c>
      <c r="Z16" t="str">
        <f t="shared" si="1"/>
        <v>BAD</v>
      </c>
    </row>
    <row r="17" spans="1:26" ht="14.25" x14ac:dyDescent="0.2">
      <c r="A17" s="13" t="s">
        <v>127</v>
      </c>
      <c r="B17" s="14" t="s">
        <v>48</v>
      </c>
      <c r="C17" s="15">
        <v>3</v>
      </c>
      <c r="D17" s="78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Y17">
        <f t="shared" si="0"/>
        <v>0</v>
      </c>
      <c r="Z17" t="str">
        <f t="shared" si="1"/>
        <v>BAD</v>
      </c>
    </row>
    <row r="18" spans="1:26" ht="14.25" x14ac:dyDescent="0.2">
      <c r="A18" s="7"/>
      <c r="B18" s="148" t="s">
        <v>87</v>
      </c>
      <c r="C18" s="149"/>
      <c r="D18" s="79">
        <f>COUNTIF(D3:D17,"GOOD")</f>
        <v>0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Y18">
        <f t="shared" si="0"/>
        <v>0</v>
      </c>
      <c r="Z18">
        <v>8</v>
      </c>
    </row>
    <row r="19" spans="1:26" ht="14.25" x14ac:dyDescent="0.2">
      <c r="A19" s="7"/>
      <c r="B19" s="150" t="s">
        <v>88</v>
      </c>
      <c r="C19" s="151"/>
      <c r="D19" s="79">
        <f>COUNTIF(D3:D17,"BAD")</f>
        <v>0</v>
      </c>
      <c r="E19" s="21"/>
      <c r="F19" s="152" t="s">
        <v>129</v>
      </c>
      <c r="G19" s="152"/>
      <c r="H19" s="152"/>
      <c r="I19" s="152"/>
      <c r="J19" s="152"/>
      <c r="K19" s="152"/>
      <c r="L19" s="21"/>
      <c r="M19" s="21"/>
      <c r="N19" s="21"/>
      <c r="O19" s="21"/>
      <c r="P19" s="21"/>
      <c r="Q19" s="21"/>
      <c r="R19" s="21"/>
      <c r="Y19">
        <f t="shared" si="0"/>
        <v>0</v>
      </c>
      <c r="Z19">
        <v>7</v>
      </c>
    </row>
    <row r="20" spans="1:26" ht="14.25" x14ac:dyDescent="0.2">
      <c r="A20" s="7"/>
      <c r="B20" s="5"/>
      <c r="C20" s="5"/>
      <c r="D20" s="6"/>
      <c r="E20" s="21"/>
      <c r="F20" s="152"/>
      <c r="G20" s="152"/>
      <c r="H20" s="152"/>
      <c r="I20" s="152"/>
      <c r="J20" s="152"/>
      <c r="K20" s="152"/>
      <c r="L20" s="21"/>
      <c r="M20" s="21"/>
      <c r="N20" s="21"/>
      <c r="O20" s="21"/>
      <c r="P20" s="21"/>
      <c r="Q20" s="21"/>
      <c r="R20" s="21"/>
    </row>
    <row r="21" spans="1:26" ht="14.25" x14ac:dyDescent="0.2">
      <c r="A21" s="7"/>
      <c r="B21" s="16"/>
      <c r="C21" s="19"/>
      <c r="D21" s="6"/>
      <c r="E21" s="21"/>
      <c r="F21" s="152"/>
      <c r="G21" s="152"/>
      <c r="H21" s="152"/>
      <c r="I21" s="152"/>
      <c r="J21" s="152"/>
      <c r="K21" s="152"/>
      <c r="L21" s="21"/>
      <c r="M21" s="21"/>
      <c r="N21" s="21"/>
      <c r="O21" s="21"/>
      <c r="P21" s="21"/>
      <c r="Q21" s="21"/>
      <c r="R21" s="21"/>
    </row>
    <row r="22" spans="1:26" ht="14.25" x14ac:dyDescent="0.2">
      <c r="A22" s="7"/>
      <c r="B22" s="5"/>
      <c r="C22" s="5"/>
      <c r="D22" s="6"/>
      <c r="E22" s="21"/>
      <c r="F22" s="152"/>
      <c r="G22" s="152"/>
      <c r="H22" s="152"/>
      <c r="I22" s="152"/>
      <c r="J22" s="152"/>
      <c r="K22" s="152"/>
      <c r="L22" s="21"/>
      <c r="M22" s="21"/>
      <c r="N22" s="21"/>
      <c r="O22" s="21"/>
      <c r="P22" s="21"/>
      <c r="Q22" s="21"/>
      <c r="R22" s="21"/>
    </row>
    <row r="23" spans="1:26" ht="14.25" x14ac:dyDescent="0.2">
      <c r="A23" s="7"/>
      <c r="B23" s="17"/>
      <c r="C23" s="5"/>
      <c r="D23" s="6"/>
      <c r="E23" s="21"/>
      <c r="F23" s="152"/>
      <c r="G23" s="152"/>
      <c r="H23" s="152"/>
      <c r="I23" s="152"/>
      <c r="J23" s="152"/>
      <c r="K23" s="152"/>
      <c r="L23" s="21"/>
      <c r="M23" s="21"/>
      <c r="N23" s="21"/>
      <c r="O23" s="21"/>
      <c r="P23" s="21"/>
      <c r="Q23" s="21"/>
      <c r="R23" s="21"/>
    </row>
    <row r="24" spans="1:26" ht="14.25" x14ac:dyDescent="0.2">
      <c r="A24" s="7"/>
      <c r="B24" s="8"/>
      <c r="C24" s="8"/>
      <c r="D24" s="6"/>
      <c r="E24" s="21"/>
      <c r="F24" s="152"/>
      <c r="G24" s="152"/>
      <c r="H24" s="152"/>
      <c r="I24" s="152"/>
      <c r="J24" s="152"/>
      <c r="K24" s="152"/>
      <c r="L24" s="21"/>
      <c r="M24" s="21"/>
      <c r="N24" s="21"/>
      <c r="O24" s="21"/>
      <c r="P24" s="21"/>
      <c r="Q24" s="21"/>
      <c r="R24" s="21"/>
    </row>
    <row r="25" spans="1:26" ht="14.25" x14ac:dyDescent="0.2">
      <c r="A25" s="7"/>
      <c r="B25" s="18"/>
      <c r="C25" s="8"/>
      <c r="D25" s="6"/>
      <c r="E25" s="21"/>
      <c r="F25" s="152"/>
      <c r="G25" s="152"/>
      <c r="H25" s="152"/>
      <c r="I25" s="152"/>
      <c r="J25" s="152"/>
      <c r="K25" s="152"/>
      <c r="L25" s="21"/>
      <c r="M25" s="21"/>
      <c r="N25" s="21"/>
      <c r="O25" s="21"/>
      <c r="P25" s="21"/>
      <c r="Q25" s="21"/>
      <c r="R25" s="21"/>
    </row>
    <row r="26" spans="1:26" x14ac:dyDescent="0.2">
      <c r="A26" s="9"/>
      <c r="B26" s="10"/>
      <c r="C26" s="10"/>
      <c r="D26" s="11"/>
      <c r="E26" s="21"/>
      <c r="F26" s="152"/>
      <c r="G26" s="152"/>
      <c r="H26" s="152"/>
      <c r="I26" s="152"/>
      <c r="J26" s="152"/>
      <c r="K26" s="152"/>
      <c r="L26" s="21"/>
      <c r="M26" s="21"/>
      <c r="N26" s="21"/>
      <c r="O26" s="21"/>
      <c r="P26" s="21"/>
      <c r="Q26" s="21"/>
      <c r="R26" s="21"/>
    </row>
    <row r="27" spans="1:26" ht="13.5" thickBo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  <row r="28" spans="1:26" ht="27.75" thickBot="1" x14ac:dyDescent="0.4">
      <c r="A28" s="21"/>
      <c r="B28" s="21"/>
      <c r="C28" s="58" t="s">
        <v>91</v>
      </c>
      <c r="D28" s="59">
        <f>SUM(Y3:Y19)</f>
        <v>0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spans="1:26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26" x14ac:dyDescent="0.2">
      <c r="A30" s="21"/>
      <c r="B30" s="21"/>
      <c r="C30" s="21"/>
      <c r="D30" s="21"/>
      <c r="E30" s="21"/>
      <c r="F30" s="55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26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26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1:18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1:18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</row>
    <row r="36" spans="1:18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</row>
    <row r="37" spans="1:18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</sheetData>
  <sheetProtection algorithmName="SHA-512" hashValue="pTTPU0muxMcVf6lxthwUGZbEwdCUX1c6iziv/edn2EnPgk+SvOe6wQq/TdPiX2F7ybdsf7erypdWZvMII4h8Vg==" saltValue="c+X0NMJrmy+OveHqV3FsgA==" spinCount="100000" sheet="1" objects="1" scenarios="1"/>
  <mergeCells count="5">
    <mergeCell ref="A1:D1"/>
    <mergeCell ref="B18:C18"/>
    <mergeCell ref="B19:C19"/>
    <mergeCell ref="F3:K11"/>
    <mergeCell ref="F19:K26"/>
  </mergeCell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41"/>
  <sheetViews>
    <sheetView topLeftCell="A3" workbookViewId="0">
      <selection activeCell="G11" sqref="G11"/>
    </sheetView>
  </sheetViews>
  <sheetFormatPr defaultRowHeight="12.75" x14ac:dyDescent="0.2"/>
  <cols>
    <col min="3" max="3" width="2.5703125" customWidth="1"/>
    <col min="4" max="4" width="8.7109375" hidden="1" customWidth="1"/>
    <col min="5" max="5" width="21.42578125" customWidth="1"/>
    <col min="6" max="6" width="13.85546875" customWidth="1"/>
    <col min="7" max="7" width="15.5703125" customWidth="1"/>
    <col min="8" max="8" width="16.85546875" customWidth="1"/>
    <col min="9" max="9" width="19.140625" customWidth="1"/>
    <col min="10" max="10" width="18.7109375" customWidth="1"/>
    <col min="11" max="11" width="14" customWidth="1"/>
    <col min="27" max="28" width="9.140625" style="60" hidden="1" customWidth="1"/>
    <col min="29" max="29" width="5.5703125" style="60" hidden="1" customWidth="1"/>
    <col min="30" max="30" width="6.5703125" style="60" hidden="1" customWidth="1"/>
    <col min="31" max="31" width="4" style="60" hidden="1" customWidth="1"/>
    <col min="32" max="32" width="0" hidden="1" customWidth="1"/>
  </cols>
  <sheetData>
    <row r="1" spans="1:34" x14ac:dyDescent="0.2">
      <c r="A1" s="21"/>
      <c r="B1" s="21"/>
      <c r="C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AA1" s="65"/>
      <c r="AB1" s="65">
        <v>5.8</v>
      </c>
      <c r="AC1" s="65">
        <v>0.6</v>
      </c>
      <c r="AD1" s="65">
        <v>6.3999999999999995</v>
      </c>
      <c r="AE1" s="66"/>
      <c r="AF1" s="67"/>
      <c r="AG1" s="67"/>
      <c r="AH1" s="67"/>
    </row>
    <row r="2" spans="1:34" x14ac:dyDescent="0.2">
      <c r="A2" s="21"/>
      <c r="B2" s="21"/>
      <c r="C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AA2" s="65"/>
      <c r="AB2" s="65">
        <v>7.25</v>
      </c>
      <c r="AC2" s="65">
        <v>0.75</v>
      </c>
      <c r="AD2" s="65">
        <v>8</v>
      </c>
      <c r="AE2" s="66"/>
      <c r="AF2" s="67"/>
      <c r="AG2" s="67"/>
      <c r="AH2" s="67"/>
    </row>
    <row r="3" spans="1:34" ht="13.5" thickBot="1" x14ac:dyDescent="0.25">
      <c r="A3" s="21"/>
      <c r="B3" s="21"/>
      <c r="C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AA3" s="65"/>
      <c r="AB3" s="65">
        <v>10.15</v>
      </c>
      <c r="AC3" s="65">
        <v>1.05</v>
      </c>
      <c r="AD3" s="65">
        <v>11.200000000000001</v>
      </c>
      <c r="AE3" s="66"/>
      <c r="AF3" s="67"/>
      <c r="AG3" s="67"/>
      <c r="AH3" s="67"/>
    </row>
    <row r="4" spans="1:34" ht="19.5" thickBot="1" x14ac:dyDescent="0.35">
      <c r="A4" s="21"/>
      <c r="B4" s="21"/>
      <c r="C4" s="21"/>
      <c r="E4" s="153" t="s">
        <v>128</v>
      </c>
      <c r="F4" s="154"/>
      <c r="G4" s="154"/>
      <c r="H4" s="154"/>
      <c r="I4" s="154"/>
      <c r="J4" s="154"/>
      <c r="K4" s="154"/>
      <c r="L4" s="154"/>
      <c r="M4" s="155"/>
      <c r="N4" s="21"/>
      <c r="O4" s="21"/>
      <c r="P4" s="21"/>
      <c r="Q4" s="21"/>
      <c r="R4" s="21"/>
      <c r="S4" s="21"/>
      <c r="T4" s="21"/>
      <c r="U4" s="21"/>
      <c r="AA4" s="65"/>
      <c r="AB4" s="65">
        <v>11.6</v>
      </c>
      <c r="AC4" s="65">
        <v>1.2</v>
      </c>
      <c r="AD4" s="65">
        <v>12.799999999999999</v>
      </c>
      <c r="AE4" s="66"/>
      <c r="AF4" s="67"/>
      <c r="AG4" s="67"/>
      <c r="AH4" s="67"/>
    </row>
    <row r="5" spans="1:34" ht="13.5" thickBot="1" x14ac:dyDescent="0.25">
      <c r="A5" s="21"/>
      <c r="B5" s="21"/>
      <c r="C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AA5" s="65"/>
      <c r="AB5" s="65">
        <v>15.95</v>
      </c>
      <c r="AC5" s="65">
        <v>1.65</v>
      </c>
      <c r="AD5" s="65">
        <v>17.599999999999998</v>
      </c>
      <c r="AE5" s="66"/>
      <c r="AF5" s="67"/>
      <c r="AG5" s="67"/>
      <c r="AH5" s="67"/>
    </row>
    <row r="6" spans="1:34" x14ac:dyDescent="0.2">
      <c r="A6" s="21"/>
      <c r="B6" s="21"/>
      <c r="C6" s="21"/>
      <c r="E6" s="23" t="s">
        <v>131</v>
      </c>
      <c r="F6" s="24">
        <v>0.45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AA6" s="67"/>
      <c r="AB6" s="67"/>
      <c r="AC6" s="67"/>
      <c r="AD6" s="67"/>
      <c r="AE6" s="67"/>
      <c r="AF6" s="67"/>
      <c r="AG6" s="67"/>
      <c r="AH6" s="67"/>
    </row>
    <row r="7" spans="1:34" ht="13.5" thickBot="1" x14ac:dyDescent="0.25">
      <c r="A7" s="21"/>
      <c r="B7" s="21"/>
      <c r="C7" s="21"/>
      <c r="E7" s="63" t="s">
        <v>54</v>
      </c>
      <c r="F7" s="64">
        <v>0.15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AA7" s="67"/>
      <c r="AB7" s="67"/>
      <c r="AC7" s="67"/>
      <c r="AD7" s="67"/>
      <c r="AE7" s="67">
        <v>166</v>
      </c>
      <c r="AF7" s="67"/>
      <c r="AG7" s="67"/>
      <c r="AH7" s="67"/>
    </row>
    <row r="8" spans="1:34" x14ac:dyDescent="0.2">
      <c r="A8" s="21"/>
      <c r="B8" s="21"/>
      <c r="C8" s="21"/>
      <c r="E8" s="38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AA8" s="67"/>
      <c r="AB8" s="67"/>
      <c r="AC8" s="67"/>
      <c r="AD8" s="67"/>
      <c r="AE8" s="67"/>
      <c r="AF8" s="67"/>
      <c r="AG8" s="67"/>
      <c r="AH8" s="67"/>
    </row>
    <row r="9" spans="1:34" ht="13.5" thickBot="1" x14ac:dyDescent="0.25">
      <c r="A9" s="21"/>
      <c r="B9" s="21"/>
      <c r="C9" s="21"/>
      <c r="E9" s="21"/>
      <c r="F9" s="21"/>
      <c r="G9" s="21"/>
      <c r="H9" s="21"/>
      <c r="I9" s="22" t="s">
        <v>132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AA9" s="67"/>
      <c r="AB9" s="67">
        <f>IF(G11=AB1,1,0)</f>
        <v>0</v>
      </c>
      <c r="AC9" s="67">
        <f t="shared" ref="AC9:AD9" si="0">IF(H11=AC1,1,0)</f>
        <v>0</v>
      </c>
      <c r="AD9" s="67">
        <f t="shared" si="0"/>
        <v>0</v>
      </c>
      <c r="AE9" s="67"/>
      <c r="AF9" s="67"/>
      <c r="AG9" s="67"/>
      <c r="AH9" s="67"/>
    </row>
    <row r="10" spans="1:34" ht="15.75" thickBot="1" x14ac:dyDescent="0.25">
      <c r="A10" s="21"/>
      <c r="B10" s="21"/>
      <c r="C10" s="21"/>
      <c r="E10" s="25" t="s">
        <v>55</v>
      </c>
      <c r="F10" s="26" t="s">
        <v>56</v>
      </c>
      <c r="G10" s="27" t="s">
        <v>131</v>
      </c>
      <c r="H10" s="27" t="s">
        <v>57</v>
      </c>
      <c r="I10" s="27" t="s">
        <v>58</v>
      </c>
      <c r="J10" s="28" t="s">
        <v>64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AA10" s="67"/>
      <c r="AB10" s="67">
        <f t="shared" ref="AB10:AB13" si="1">IF(G12=AB2,1,0)</f>
        <v>0</v>
      </c>
      <c r="AC10" s="67">
        <f t="shared" ref="AC10:AC13" si="2">IF(H12=AC2,1,0)</f>
        <v>0</v>
      </c>
      <c r="AD10" s="67">
        <f t="shared" ref="AD10:AD13" si="3">IF(I12=AD2,1,0)</f>
        <v>0</v>
      </c>
      <c r="AE10" s="67"/>
      <c r="AF10" s="67"/>
      <c r="AG10" s="67"/>
      <c r="AH10" s="67"/>
    </row>
    <row r="11" spans="1:34" x14ac:dyDescent="0.2">
      <c r="A11" s="21"/>
      <c r="B11" s="21"/>
      <c r="C11" s="21"/>
      <c r="E11" s="29" t="s">
        <v>66</v>
      </c>
      <c r="F11" s="30">
        <v>4</v>
      </c>
      <c r="G11" s="80"/>
      <c r="H11" s="80"/>
      <c r="I11" s="80"/>
      <c r="J11" s="31">
        <v>55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AA11" s="67"/>
      <c r="AB11" s="67">
        <f t="shared" si="1"/>
        <v>0</v>
      </c>
      <c r="AC11" s="67">
        <f t="shared" si="2"/>
        <v>0</v>
      </c>
      <c r="AD11" s="67">
        <f t="shared" si="3"/>
        <v>0</v>
      </c>
      <c r="AE11" s="67"/>
      <c r="AF11" s="67"/>
      <c r="AG11" s="67"/>
      <c r="AH11" s="67"/>
    </row>
    <row r="12" spans="1:34" x14ac:dyDescent="0.2">
      <c r="A12" s="21"/>
      <c r="B12" s="21"/>
      <c r="C12" s="21"/>
      <c r="E12" s="32" t="s">
        <v>67</v>
      </c>
      <c r="F12" s="33">
        <v>5</v>
      </c>
      <c r="G12" s="80"/>
      <c r="H12" s="80"/>
      <c r="I12" s="80"/>
      <c r="J12" s="34">
        <v>42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AA12" s="67"/>
      <c r="AB12" s="67">
        <f t="shared" si="1"/>
        <v>0</v>
      </c>
      <c r="AC12" s="67">
        <f t="shared" si="2"/>
        <v>0</v>
      </c>
      <c r="AD12" s="67">
        <f t="shared" si="3"/>
        <v>0</v>
      </c>
      <c r="AE12" s="67"/>
      <c r="AF12" s="67"/>
      <c r="AG12" s="67"/>
      <c r="AH12" s="67"/>
    </row>
    <row r="13" spans="1:34" x14ac:dyDescent="0.2">
      <c r="A13" s="21"/>
      <c r="B13" s="21"/>
      <c r="C13" s="21"/>
      <c r="E13" s="32" t="s">
        <v>68</v>
      </c>
      <c r="F13" s="33">
        <v>7</v>
      </c>
      <c r="G13" s="80"/>
      <c r="H13" s="80"/>
      <c r="I13" s="80"/>
      <c r="J13" s="34">
        <v>32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AA13" s="67"/>
      <c r="AB13" s="67">
        <f t="shared" si="1"/>
        <v>0</v>
      </c>
      <c r="AC13" s="67">
        <f t="shared" si="2"/>
        <v>0</v>
      </c>
      <c r="AD13" s="67">
        <f t="shared" si="3"/>
        <v>0</v>
      </c>
      <c r="AE13" s="67"/>
      <c r="AF13" s="67"/>
      <c r="AG13" s="67"/>
      <c r="AH13" s="67"/>
    </row>
    <row r="14" spans="1:34" x14ac:dyDescent="0.2">
      <c r="A14" s="21"/>
      <c r="B14" s="21"/>
      <c r="C14" s="21"/>
      <c r="E14" s="32" t="s">
        <v>69</v>
      </c>
      <c r="F14" s="33">
        <v>8</v>
      </c>
      <c r="G14" s="80"/>
      <c r="H14" s="80"/>
      <c r="I14" s="80"/>
      <c r="J14" s="34">
        <v>25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AA14" s="67"/>
      <c r="AB14" s="67"/>
      <c r="AC14" s="67"/>
      <c r="AD14" s="67"/>
      <c r="AE14" s="67"/>
      <c r="AF14" s="67"/>
      <c r="AG14" s="67"/>
      <c r="AH14" s="67"/>
    </row>
    <row r="15" spans="1:34" ht="13.5" thickBot="1" x14ac:dyDescent="0.25">
      <c r="A15" s="21"/>
      <c r="B15" s="21"/>
      <c r="C15" s="21"/>
      <c r="E15" s="35" t="s">
        <v>70</v>
      </c>
      <c r="F15" s="36">
        <v>11</v>
      </c>
      <c r="G15" s="81"/>
      <c r="H15" s="81"/>
      <c r="I15" s="81"/>
      <c r="J15" s="37">
        <v>12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AA15" s="67"/>
      <c r="AB15" s="67"/>
      <c r="AC15" s="67"/>
      <c r="AD15" s="67"/>
      <c r="AE15" s="67">
        <f>IF(J17=AE7,1,0)</f>
        <v>0</v>
      </c>
      <c r="AF15" s="67"/>
      <c r="AG15" s="67"/>
      <c r="AH15" s="67"/>
    </row>
    <row r="16" spans="1:34" ht="13.5" thickBot="1" x14ac:dyDescent="0.25">
      <c r="A16" s="21"/>
      <c r="B16" s="21"/>
      <c r="C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AA16" s="67"/>
      <c r="AB16" s="67"/>
      <c r="AC16" s="67"/>
      <c r="AD16" s="67"/>
      <c r="AE16" s="67"/>
      <c r="AF16" s="67"/>
      <c r="AG16" s="67"/>
      <c r="AH16" s="67"/>
    </row>
    <row r="17" spans="1:34" ht="13.5" thickBot="1" x14ac:dyDescent="0.25">
      <c r="A17" s="21"/>
      <c r="B17" s="21"/>
      <c r="C17" s="21"/>
      <c r="E17" s="21"/>
      <c r="F17" s="21"/>
      <c r="G17" s="21"/>
      <c r="H17" s="21"/>
      <c r="I17" s="70" t="s">
        <v>65</v>
      </c>
      <c r="J17" s="82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AA17" s="67"/>
      <c r="AB17" s="67"/>
      <c r="AC17" s="67"/>
      <c r="AD17" s="67"/>
      <c r="AE17" s="67"/>
      <c r="AF17" s="67"/>
      <c r="AG17" s="67"/>
      <c r="AH17" s="67"/>
    </row>
    <row r="18" spans="1:34" x14ac:dyDescent="0.2">
      <c r="A18" s="21"/>
      <c r="B18" s="21"/>
      <c r="C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AA18" s="67"/>
      <c r="AB18" s="67"/>
      <c r="AC18" s="67"/>
      <c r="AD18" s="67"/>
      <c r="AE18" s="67"/>
      <c r="AF18" s="67"/>
      <c r="AG18" s="67"/>
      <c r="AH18" s="67"/>
    </row>
    <row r="19" spans="1:34" x14ac:dyDescent="0.2">
      <c r="A19" s="21"/>
      <c r="B19" s="21"/>
      <c r="C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AA19" s="67"/>
      <c r="AB19" s="67"/>
      <c r="AC19" s="67"/>
      <c r="AD19" s="67"/>
      <c r="AE19" s="67"/>
      <c r="AF19" s="67"/>
      <c r="AG19" s="67"/>
      <c r="AH19" s="67"/>
    </row>
    <row r="20" spans="1:34" x14ac:dyDescent="0.2">
      <c r="A20" s="21"/>
      <c r="B20" s="21"/>
      <c r="C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1:34" x14ac:dyDescent="0.2">
      <c r="A21" s="21"/>
      <c r="B21" s="21"/>
      <c r="C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1:34" ht="13.5" thickBot="1" x14ac:dyDescent="0.25">
      <c r="A22" s="21"/>
      <c r="B22" s="21"/>
      <c r="C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34" ht="27.75" thickBot="1" x14ac:dyDescent="0.4">
      <c r="A23" s="21"/>
      <c r="B23" s="21"/>
      <c r="C23" s="21"/>
      <c r="E23" s="21"/>
      <c r="F23" s="21"/>
      <c r="G23" s="21"/>
      <c r="H23" s="21"/>
      <c r="I23" s="58" t="s">
        <v>91</v>
      </c>
      <c r="J23" s="59">
        <f>SUM(AA9:AE15)</f>
        <v>0</v>
      </c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34" x14ac:dyDescent="0.2">
      <c r="A24" s="21"/>
      <c r="B24" s="21"/>
      <c r="C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34" x14ac:dyDescent="0.2">
      <c r="A25" s="21"/>
      <c r="B25" s="21"/>
      <c r="C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1:34" x14ac:dyDescent="0.2">
      <c r="A26" s="21"/>
      <c r="B26" s="21"/>
      <c r="C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1:34" x14ac:dyDescent="0.2">
      <c r="A27" s="21"/>
      <c r="B27" s="21"/>
      <c r="C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34" x14ac:dyDescent="0.2">
      <c r="A28" s="21"/>
      <c r="B28" s="21"/>
      <c r="C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1:34" x14ac:dyDescent="0.2">
      <c r="A29" s="21"/>
      <c r="B29" s="21"/>
      <c r="C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34" x14ac:dyDescent="0.2">
      <c r="A30" s="21"/>
      <c r="B30" s="21"/>
      <c r="C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34" x14ac:dyDescent="0.2">
      <c r="A31" s="21"/>
      <c r="B31" s="21"/>
      <c r="C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34" x14ac:dyDescent="0.2">
      <c r="A32" s="21"/>
      <c r="B32" s="21"/>
      <c r="C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1:21" x14ac:dyDescent="0.2">
      <c r="A33" s="21"/>
      <c r="B33" s="21"/>
      <c r="C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x14ac:dyDescent="0.2">
      <c r="A34" s="21"/>
      <c r="B34" s="21"/>
      <c r="C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x14ac:dyDescent="0.2">
      <c r="A35" s="21"/>
      <c r="B35" s="21"/>
      <c r="C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x14ac:dyDescent="0.2">
      <c r="A36" s="21"/>
      <c r="B36" s="21"/>
      <c r="C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1" x14ac:dyDescent="0.2">
      <c r="A37" s="21"/>
      <c r="B37" s="21"/>
      <c r="C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1:21" x14ac:dyDescent="0.2">
      <c r="A38" s="21"/>
      <c r="B38" s="21"/>
      <c r="C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x14ac:dyDescent="0.2">
      <c r="A39" s="21"/>
      <c r="B39" s="21"/>
      <c r="C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1:21" x14ac:dyDescent="0.2">
      <c r="A40" s="21"/>
      <c r="B40" s="21"/>
      <c r="C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</row>
    <row r="41" spans="1:21" x14ac:dyDescent="0.2">
      <c r="A41" s="21"/>
      <c r="B41" s="21"/>
      <c r="C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</row>
  </sheetData>
  <sheetProtection algorithmName="SHA-512" hashValue="1c3lNkXZosfDu6D/xEM3MneJ/BYL897KIByhDq69jP5hZ0noqvNfDKhRqJmc4Lx39Ehb79K0RurOB+QT43eXMA==" saltValue="kmkKbVp7QDs0MLrr9554nA==" spinCount="100000" sheet="1" objects="1" scenarios="1"/>
  <mergeCells count="1">
    <mergeCell ref="E4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34"/>
  <sheetViews>
    <sheetView tabSelected="1" workbookViewId="0">
      <selection activeCell="J14" sqref="J14"/>
    </sheetView>
  </sheetViews>
  <sheetFormatPr defaultRowHeight="12.75" x14ac:dyDescent="0.2"/>
  <cols>
    <col min="5" max="5" width="23.5703125" customWidth="1"/>
    <col min="6" max="6" width="14.28515625" customWidth="1"/>
    <col min="7" max="7" width="13.140625" customWidth="1"/>
    <col min="8" max="8" width="15.42578125" customWidth="1"/>
    <col min="10" max="10" width="20.85546875" customWidth="1"/>
  </cols>
  <sheetData>
    <row r="1" spans="1:25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25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25" x14ac:dyDescent="0.2">
      <c r="A3" s="21"/>
      <c r="B3" s="21"/>
      <c r="C3" s="21"/>
      <c r="D3" s="21"/>
      <c r="E3" s="21"/>
      <c r="F3" s="21"/>
      <c r="G3" s="21"/>
      <c r="H3" s="21"/>
      <c r="I3" s="21"/>
      <c r="J3" s="72"/>
      <c r="K3" s="73"/>
      <c r="L3" s="73"/>
      <c r="M3" s="73"/>
      <c r="N3" s="73"/>
      <c r="O3" s="21"/>
      <c r="P3" s="21"/>
      <c r="Q3" s="21"/>
      <c r="R3" s="21"/>
    </row>
    <row r="4" spans="1:25" ht="15.75" x14ac:dyDescent="0.25">
      <c r="A4" s="21"/>
      <c r="B4" s="21"/>
      <c r="C4" s="21"/>
      <c r="D4" s="21"/>
      <c r="E4" s="41" t="s">
        <v>71</v>
      </c>
      <c r="F4" s="42" t="s">
        <v>47</v>
      </c>
      <c r="G4" s="42" t="s">
        <v>72</v>
      </c>
      <c r="H4" s="43" t="s">
        <v>73</v>
      </c>
      <c r="I4" s="21"/>
      <c r="J4" s="73"/>
      <c r="K4" s="73"/>
      <c r="L4" s="73"/>
      <c r="M4" s="73"/>
      <c r="N4" s="73"/>
      <c r="O4" s="21"/>
      <c r="P4" s="21"/>
      <c r="Q4" s="21"/>
      <c r="R4" s="21"/>
    </row>
    <row r="5" spans="1:25" ht="35.25" customHeight="1" x14ac:dyDescent="0.25">
      <c r="A5" s="21"/>
      <c r="B5" s="21"/>
      <c r="C5" s="21"/>
      <c r="D5" s="21"/>
      <c r="E5" s="44" t="s">
        <v>74</v>
      </c>
      <c r="F5" s="45" t="s">
        <v>75</v>
      </c>
      <c r="G5" s="45">
        <v>67</v>
      </c>
      <c r="H5" s="83"/>
      <c r="I5" s="21"/>
      <c r="J5" s="156" t="s">
        <v>86</v>
      </c>
      <c r="K5" s="156"/>
      <c r="L5" s="156"/>
      <c r="M5" s="156"/>
      <c r="N5" s="156"/>
      <c r="O5" s="40"/>
      <c r="P5" s="40"/>
      <c r="Q5" s="40"/>
      <c r="R5" s="40"/>
      <c r="S5" s="39"/>
      <c r="T5" s="39"/>
      <c r="Y5">
        <f>IF(H5 = "Fail",1,0)</f>
        <v>0</v>
      </c>
    </row>
    <row r="6" spans="1:25" ht="15.75" x14ac:dyDescent="0.25">
      <c r="A6" s="21"/>
      <c r="B6" s="21"/>
      <c r="C6" s="21"/>
      <c r="D6" s="21"/>
      <c r="E6" s="44" t="s">
        <v>76</v>
      </c>
      <c r="F6" s="45" t="s">
        <v>75</v>
      </c>
      <c r="G6" s="45">
        <v>94</v>
      </c>
      <c r="H6" s="83"/>
      <c r="I6" s="21"/>
      <c r="J6" s="73"/>
      <c r="K6" s="73"/>
      <c r="L6" s="73"/>
      <c r="M6" s="73"/>
      <c r="N6" s="73"/>
      <c r="O6" s="21"/>
      <c r="P6" s="21"/>
      <c r="Q6" s="21"/>
      <c r="R6" s="21"/>
      <c r="Y6">
        <f>IF(H6 = "Pass",1,0)</f>
        <v>0</v>
      </c>
    </row>
    <row r="7" spans="1:25" ht="15.75" x14ac:dyDescent="0.25">
      <c r="A7" s="21"/>
      <c r="B7" s="21"/>
      <c r="C7" s="21"/>
      <c r="D7" s="21"/>
      <c r="E7" s="44" t="s">
        <v>77</v>
      </c>
      <c r="F7" s="45" t="s">
        <v>75</v>
      </c>
      <c r="G7" s="45">
        <v>78</v>
      </c>
      <c r="H7" s="83"/>
      <c r="I7" s="21"/>
      <c r="J7" s="72" t="s">
        <v>98</v>
      </c>
      <c r="K7" s="73"/>
      <c r="L7" s="73"/>
      <c r="M7" s="73"/>
      <c r="N7" s="73"/>
      <c r="O7" s="21"/>
      <c r="P7" s="21"/>
      <c r="Q7" s="21"/>
      <c r="R7" s="21"/>
      <c r="Y7">
        <f t="shared" ref="Y7:Y9" si="0">IF(H7 = "Pass",1,0)</f>
        <v>0</v>
      </c>
    </row>
    <row r="8" spans="1:25" ht="15.75" x14ac:dyDescent="0.25">
      <c r="A8" s="21"/>
      <c r="B8" s="21"/>
      <c r="C8" s="21"/>
      <c r="D8" s="21"/>
      <c r="E8" s="44" t="s">
        <v>78</v>
      </c>
      <c r="F8" s="45" t="s">
        <v>75</v>
      </c>
      <c r="G8" s="45">
        <v>78</v>
      </c>
      <c r="H8" s="83"/>
      <c r="I8" s="21"/>
      <c r="J8" s="73"/>
      <c r="K8" s="73"/>
      <c r="L8" s="73"/>
      <c r="M8" s="73"/>
      <c r="N8" s="73"/>
      <c r="O8" s="21"/>
      <c r="P8" s="21"/>
      <c r="Q8" s="21"/>
      <c r="R8" s="21"/>
      <c r="Y8">
        <f t="shared" si="0"/>
        <v>0</v>
      </c>
    </row>
    <row r="9" spans="1:25" ht="15.75" x14ac:dyDescent="0.25">
      <c r="A9" s="21"/>
      <c r="B9" s="21"/>
      <c r="C9" s="21"/>
      <c r="D9" s="21"/>
      <c r="E9" s="44" t="s">
        <v>79</v>
      </c>
      <c r="F9" s="45" t="s">
        <v>80</v>
      </c>
      <c r="G9" s="45">
        <v>75</v>
      </c>
      <c r="H9" s="83"/>
      <c r="I9" s="21"/>
      <c r="J9" s="72" t="s">
        <v>102</v>
      </c>
      <c r="K9" s="73"/>
      <c r="L9" s="73"/>
      <c r="M9" s="73"/>
      <c r="N9" s="73"/>
      <c r="O9" s="21"/>
      <c r="P9" s="21"/>
      <c r="Q9" s="21"/>
      <c r="R9" s="21"/>
      <c r="Y9">
        <f t="shared" si="0"/>
        <v>0</v>
      </c>
    </row>
    <row r="10" spans="1:25" ht="15.75" x14ac:dyDescent="0.25">
      <c r="A10" s="21"/>
      <c r="B10" s="21"/>
      <c r="C10" s="21"/>
      <c r="D10" s="21"/>
      <c r="E10" s="44" t="s">
        <v>81</v>
      </c>
      <c r="F10" s="45" t="s">
        <v>80</v>
      </c>
      <c r="G10" s="45">
        <v>59</v>
      </c>
      <c r="H10" s="83"/>
      <c r="I10" s="21"/>
      <c r="J10" s="21"/>
      <c r="K10" s="21"/>
      <c r="L10" s="21"/>
      <c r="M10" s="21"/>
      <c r="N10" s="21"/>
      <c r="O10" s="21"/>
      <c r="P10" s="21"/>
      <c r="Q10" s="21"/>
      <c r="R10" s="21"/>
      <c r="Y10">
        <f>IF(H10 = "Fail",1,0)</f>
        <v>0</v>
      </c>
    </row>
    <row r="11" spans="1:25" ht="15.75" x14ac:dyDescent="0.25">
      <c r="A11" s="21"/>
      <c r="B11" s="21"/>
      <c r="C11" s="21"/>
      <c r="D11" s="21"/>
      <c r="E11" s="44" t="s">
        <v>82</v>
      </c>
      <c r="F11" s="45" t="s">
        <v>80</v>
      </c>
      <c r="G11" s="45">
        <v>90</v>
      </c>
      <c r="H11" s="83"/>
      <c r="I11" s="21"/>
      <c r="J11" s="21"/>
      <c r="K11" s="21"/>
      <c r="L11" s="21"/>
      <c r="M11" s="21"/>
      <c r="N11" s="21"/>
      <c r="O11" s="21"/>
      <c r="P11" s="21"/>
      <c r="Q11" s="21"/>
      <c r="R11" s="21"/>
      <c r="Y11">
        <f>IF(H11 = "Pass",1,0)</f>
        <v>0</v>
      </c>
    </row>
    <row r="12" spans="1:25" ht="15.75" x14ac:dyDescent="0.25">
      <c r="A12" s="21"/>
      <c r="B12" s="21"/>
      <c r="C12" s="21"/>
      <c r="D12" s="21"/>
      <c r="E12" s="44" t="s">
        <v>83</v>
      </c>
      <c r="F12" s="45" t="s">
        <v>80</v>
      </c>
      <c r="G12" s="45">
        <v>76</v>
      </c>
      <c r="H12" s="83"/>
      <c r="I12" s="21"/>
      <c r="J12" s="21"/>
      <c r="K12" s="21"/>
      <c r="L12" s="21"/>
      <c r="M12" s="21"/>
      <c r="N12" s="21"/>
      <c r="O12" s="21"/>
      <c r="P12" s="21"/>
      <c r="Q12" s="21"/>
      <c r="R12" s="21"/>
      <c r="Y12">
        <f>IF(H12 = "Pass",1,0)</f>
        <v>0</v>
      </c>
    </row>
    <row r="13" spans="1:25" ht="15.75" x14ac:dyDescent="0.25">
      <c r="A13" s="21"/>
      <c r="B13" s="21"/>
      <c r="C13" s="21"/>
      <c r="D13" s="21"/>
      <c r="E13" s="44" t="s">
        <v>84</v>
      </c>
      <c r="F13" s="45" t="s">
        <v>80</v>
      </c>
      <c r="G13" s="45">
        <v>65</v>
      </c>
      <c r="H13" s="83"/>
      <c r="I13" s="21"/>
      <c r="J13" s="21"/>
      <c r="K13" s="21"/>
      <c r="L13" s="21"/>
      <c r="M13" s="21"/>
      <c r="N13" s="21"/>
      <c r="O13" s="21"/>
      <c r="P13" s="21"/>
      <c r="Q13" s="21"/>
      <c r="R13" s="21"/>
      <c r="Y13">
        <f>IF(H13 = "Fail",1,0)</f>
        <v>0</v>
      </c>
    </row>
    <row r="14" spans="1:25" x14ac:dyDescent="0.2">
      <c r="A14" s="21"/>
      <c r="B14" s="21"/>
      <c r="C14" s="21"/>
      <c r="D14" s="21"/>
      <c r="E14" s="46"/>
      <c r="F14" s="46"/>
      <c r="G14" s="46"/>
      <c r="H14" s="46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25" ht="15.75" x14ac:dyDescent="0.2">
      <c r="A15" s="21"/>
      <c r="B15" s="21"/>
      <c r="C15" s="21"/>
      <c r="D15" s="21"/>
      <c r="E15" s="44" t="s">
        <v>85</v>
      </c>
      <c r="F15" s="162">
        <v>69</v>
      </c>
      <c r="G15" s="46"/>
      <c r="H15" s="46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25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32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32" ht="25.5" x14ac:dyDescent="0.2">
      <c r="A18" s="21"/>
      <c r="B18" s="21"/>
      <c r="C18" s="21"/>
      <c r="D18" s="21"/>
      <c r="E18" s="61" t="s">
        <v>99</v>
      </c>
      <c r="F18" s="62" t="s">
        <v>100</v>
      </c>
      <c r="G18" s="62" t="s">
        <v>101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32" x14ac:dyDescent="0.2">
      <c r="A19" s="21"/>
      <c r="B19" s="21"/>
      <c r="C19" s="21"/>
      <c r="D19" s="21"/>
      <c r="E19" s="12">
        <v>60</v>
      </c>
      <c r="F19" s="84"/>
      <c r="G19" s="84"/>
      <c r="H19" s="21"/>
      <c r="I19" s="157" t="s">
        <v>104</v>
      </c>
      <c r="J19" s="157"/>
      <c r="K19" s="157"/>
      <c r="L19" s="157"/>
      <c r="M19" s="21"/>
      <c r="N19" s="21"/>
      <c r="O19" s="21"/>
      <c r="P19" s="21"/>
      <c r="Q19" s="21"/>
      <c r="R19" s="21"/>
      <c r="Y19">
        <f>IF(AE19=F19,1,0)</f>
        <v>0</v>
      </c>
      <c r="Z19">
        <f>IF(AF19=G19,1,0)</f>
        <v>0</v>
      </c>
      <c r="AE19">
        <v>8</v>
      </c>
      <c r="AF19">
        <v>1</v>
      </c>
    </row>
    <row r="20" spans="1:32" x14ac:dyDescent="0.2">
      <c r="A20" s="21"/>
      <c r="B20" s="21"/>
      <c r="C20" s="21"/>
      <c r="D20" s="21"/>
      <c r="E20" s="12">
        <v>69</v>
      </c>
      <c r="F20" s="84"/>
      <c r="G20" s="84"/>
      <c r="H20" s="21"/>
      <c r="I20" s="157"/>
      <c r="J20" s="157"/>
      <c r="K20" s="157"/>
      <c r="L20" s="157"/>
      <c r="M20" s="21"/>
      <c r="N20" s="21"/>
      <c r="O20" s="21"/>
      <c r="P20" s="21"/>
      <c r="Q20" s="21"/>
      <c r="R20" s="21"/>
      <c r="Y20">
        <f t="shared" ref="X20:Z22" si="1">IF(AE20=F20,1,0)</f>
        <v>0</v>
      </c>
      <c r="Z20">
        <f t="shared" si="1"/>
        <v>0</v>
      </c>
      <c r="AE20">
        <v>6</v>
      </c>
      <c r="AF20">
        <v>3</v>
      </c>
    </row>
    <row r="21" spans="1:32" x14ac:dyDescent="0.2">
      <c r="A21" s="21"/>
      <c r="B21" s="21"/>
      <c r="C21" s="21"/>
      <c r="D21" s="21"/>
      <c r="E21" s="12">
        <v>80</v>
      </c>
      <c r="F21" s="84"/>
      <c r="G21" s="84"/>
      <c r="H21" s="21"/>
      <c r="I21" s="157"/>
      <c r="J21" s="157"/>
      <c r="K21" s="157"/>
      <c r="L21" s="157"/>
      <c r="M21" s="21"/>
      <c r="N21" s="21"/>
      <c r="O21" s="21"/>
      <c r="P21" s="21"/>
      <c r="Q21" s="21"/>
      <c r="R21" s="21"/>
      <c r="Y21">
        <f t="shared" si="1"/>
        <v>0</v>
      </c>
      <c r="Z21">
        <f t="shared" si="1"/>
        <v>0</v>
      </c>
      <c r="AE21">
        <v>2</v>
      </c>
      <c r="AF21">
        <v>7</v>
      </c>
    </row>
    <row r="22" spans="1:32" x14ac:dyDescent="0.2">
      <c r="A22" s="21"/>
      <c r="B22" s="21"/>
      <c r="C22" s="21"/>
      <c r="D22" s="21"/>
      <c r="E22" s="84"/>
      <c r="F22" s="12">
        <v>4</v>
      </c>
      <c r="G22" s="12">
        <v>5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X22">
        <f t="shared" si="1"/>
        <v>0</v>
      </c>
      <c r="AD22">
        <v>77</v>
      </c>
    </row>
    <row r="23" spans="1:32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1:32" ht="13.5" thickBo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1:32" ht="27.75" thickBot="1" x14ac:dyDescent="0.4">
      <c r="A25" s="21"/>
      <c r="B25" s="21"/>
      <c r="C25" s="21"/>
      <c r="D25" s="21"/>
      <c r="E25" s="58" t="s">
        <v>91</v>
      </c>
      <c r="F25" s="59">
        <f>SUM(Y5:Y13,Y19:Z21,X22)</f>
        <v>0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pans="1:32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spans="1:32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  <row r="28" spans="1:32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spans="1:32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32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32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32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7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 spans="1:17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</row>
  </sheetData>
  <sheetProtection algorithmName="SHA-512" hashValue="DGj5LsTByfs+98wBXgNQ25v6RmNHDwHV2LaH+k69fh2m6ie2eWVwZeHzPFjt/LQ190bDCbWhEpEEMANOqIp9PQ==" saltValue="6FgVdMy/90G1nCzfIc6EsA==" spinCount="100000" sheet="1" objects="1" scenarios="1"/>
  <mergeCells count="2">
    <mergeCell ref="J5:N5"/>
    <mergeCell ref="I19:L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D31"/>
  <sheetViews>
    <sheetView zoomScale="90" zoomScaleNormal="90" workbookViewId="0">
      <selection activeCell="G6" sqref="G6"/>
    </sheetView>
  </sheetViews>
  <sheetFormatPr defaultRowHeight="15" x14ac:dyDescent="0.3"/>
  <cols>
    <col min="1" max="1" width="9.140625" style="47"/>
    <col min="2" max="2" width="26.5703125" style="47" customWidth="1"/>
    <col min="3" max="3" width="33" style="47" customWidth="1"/>
    <col min="4" max="4" width="18" style="47" customWidth="1"/>
    <col min="5" max="5" width="18.42578125" style="47" customWidth="1"/>
    <col min="6" max="6" width="17" style="47" customWidth="1"/>
    <col min="7" max="7" width="15.28515625" style="47" customWidth="1"/>
    <col min="8" max="27" width="9.140625" style="47"/>
    <col min="28" max="29" width="0" style="47" hidden="1" customWidth="1"/>
    <col min="30" max="30" width="13.42578125" style="47" hidden="1" customWidth="1"/>
    <col min="31" max="16384" width="9.140625" style="47"/>
  </cols>
  <sheetData>
    <row r="2" spans="2:30" x14ac:dyDescent="0.3">
      <c r="B2" s="47" t="s">
        <v>30</v>
      </c>
    </row>
    <row r="4" spans="2:30" ht="30" x14ac:dyDescent="0.3">
      <c r="B4" s="48" t="s">
        <v>23</v>
      </c>
      <c r="G4" s="49" t="s">
        <v>40</v>
      </c>
      <c r="J4" s="71" t="s">
        <v>36</v>
      </c>
      <c r="K4" s="71"/>
      <c r="L4" s="71"/>
      <c r="M4" s="71"/>
      <c r="N4" s="71"/>
      <c r="O4" s="71"/>
      <c r="P4" s="71"/>
    </row>
    <row r="5" spans="2:30" s="48" customFormat="1" x14ac:dyDescent="0.3">
      <c r="B5" s="50" t="s">
        <v>4</v>
      </c>
      <c r="C5" s="50" t="s">
        <v>5</v>
      </c>
      <c r="D5" s="50" t="s">
        <v>16</v>
      </c>
      <c r="E5" s="50" t="s">
        <v>6</v>
      </c>
      <c r="F5" s="50" t="s">
        <v>7</v>
      </c>
      <c r="G5" s="50" t="s">
        <v>11</v>
      </c>
      <c r="J5" s="158" t="s">
        <v>39</v>
      </c>
      <c r="K5" s="158"/>
      <c r="L5" s="158"/>
      <c r="M5" s="158"/>
      <c r="N5" s="158"/>
      <c r="O5" s="158"/>
      <c r="P5" s="158"/>
      <c r="Q5" s="161"/>
      <c r="R5" s="161"/>
      <c r="S5" s="161"/>
      <c r="T5" s="161"/>
    </row>
    <row r="6" spans="2:30" x14ac:dyDescent="0.3">
      <c r="B6" s="51" t="s">
        <v>2</v>
      </c>
      <c r="C6" s="52" t="s">
        <v>15</v>
      </c>
      <c r="D6" s="52" t="s">
        <v>17</v>
      </c>
      <c r="E6" s="53">
        <v>7.99</v>
      </c>
      <c r="F6" s="52">
        <v>1400</v>
      </c>
      <c r="G6" s="85"/>
      <c r="J6" s="159" t="s">
        <v>38</v>
      </c>
      <c r="K6" s="159"/>
      <c r="L6" s="159"/>
      <c r="M6" s="159"/>
      <c r="N6" s="159"/>
      <c r="O6" s="159"/>
      <c r="P6" s="159"/>
      <c r="AC6" s="47">
        <f>IF(G6=AD6,1,0)</f>
        <v>0</v>
      </c>
      <c r="AD6" s="48">
        <v>11186</v>
      </c>
    </row>
    <row r="7" spans="2:30" x14ac:dyDescent="0.3">
      <c r="B7" s="51" t="s">
        <v>2</v>
      </c>
      <c r="C7" s="52" t="s">
        <v>34</v>
      </c>
      <c r="D7" s="52" t="s">
        <v>18</v>
      </c>
      <c r="E7" s="53">
        <v>7.99</v>
      </c>
      <c r="F7" s="52">
        <v>670</v>
      </c>
      <c r="G7" s="85"/>
      <c r="J7" s="159" t="s">
        <v>37</v>
      </c>
      <c r="K7" s="159"/>
      <c r="L7" s="159"/>
      <c r="M7" s="159"/>
      <c r="N7" s="159"/>
      <c r="O7" s="159"/>
      <c r="P7" s="159"/>
      <c r="AC7" s="47">
        <f t="shared" ref="AC7:AC14" si="0">IF(G7=AD7,1,0)</f>
        <v>0</v>
      </c>
      <c r="AD7" s="47">
        <v>5353.3</v>
      </c>
    </row>
    <row r="8" spans="2:30" x14ac:dyDescent="0.3">
      <c r="B8" s="51" t="s">
        <v>1</v>
      </c>
      <c r="C8" s="52" t="s">
        <v>29</v>
      </c>
      <c r="D8" s="52" t="s">
        <v>25</v>
      </c>
      <c r="E8" s="53">
        <v>4.99</v>
      </c>
      <c r="F8" s="52">
        <v>120</v>
      </c>
      <c r="G8" s="85"/>
      <c r="J8" s="160"/>
      <c r="K8" s="160"/>
      <c r="L8" s="160"/>
      <c r="M8" s="160"/>
      <c r="N8" s="160"/>
      <c r="O8" s="160"/>
      <c r="P8" s="160"/>
      <c r="AC8" s="47">
        <f t="shared" si="0"/>
        <v>0</v>
      </c>
      <c r="AD8" s="47">
        <v>598.80000000000007</v>
      </c>
    </row>
    <row r="9" spans="2:30" x14ac:dyDescent="0.3">
      <c r="B9" s="51" t="s">
        <v>2</v>
      </c>
      <c r="C9" s="52" t="s">
        <v>19</v>
      </c>
      <c r="D9" s="52" t="s">
        <v>18</v>
      </c>
      <c r="E9" s="53">
        <v>7.99</v>
      </c>
      <c r="F9" s="52">
        <v>5420</v>
      </c>
      <c r="G9" s="85"/>
      <c r="AC9" s="47">
        <f t="shared" si="0"/>
        <v>0</v>
      </c>
      <c r="AD9" s="47">
        <v>43305.8</v>
      </c>
    </row>
    <row r="10" spans="2:30" x14ac:dyDescent="0.3">
      <c r="B10" s="51" t="s">
        <v>1</v>
      </c>
      <c r="C10" s="52" t="s">
        <v>21</v>
      </c>
      <c r="D10" s="52" t="s">
        <v>22</v>
      </c>
      <c r="E10" s="53">
        <v>7.99</v>
      </c>
      <c r="F10" s="52">
        <v>4120</v>
      </c>
      <c r="G10" s="85"/>
      <c r="AC10" s="47">
        <f t="shared" si="0"/>
        <v>0</v>
      </c>
      <c r="AD10" s="47">
        <v>32918.800000000003</v>
      </c>
    </row>
    <row r="11" spans="2:30" x14ac:dyDescent="0.3">
      <c r="B11" s="51" t="s">
        <v>1</v>
      </c>
      <c r="C11" s="52" t="s">
        <v>24</v>
      </c>
      <c r="D11" s="52" t="s">
        <v>25</v>
      </c>
      <c r="E11" s="53">
        <v>4.99</v>
      </c>
      <c r="F11" s="52">
        <v>642</v>
      </c>
      <c r="G11" s="85"/>
      <c r="AC11" s="47">
        <f t="shared" si="0"/>
        <v>0</v>
      </c>
      <c r="AD11" s="47">
        <v>3203.58</v>
      </c>
    </row>
    <row r="12" spans="2:30" x14ac:dyDescent="0.3">
      <c r="B12" s="51" t="s">
        <v>20</v>
      </c>
      <c r="C12" s="52" t="s">
        <v>26</v>
      </c>
      <c r="D12" s="52" t="s">
        <v>27</v>
      </c>
      <c r="E12" s="53">
        <v>13.99</v>
      </c>
      <c r="F12" s="52">
        <v>4502</v>
      </c>
      <c r="G12" s="85"/>
      <c r="AC12" s="47">
        <f t="shared" si="0"/>
        <v>0</v>
      </c>
      <c r="AD12" s="47">
        <v>62982.98</v>
      </c>
    </row>
    <row r="13" spans="2:30" x14ac:dyDescent="0.3">
      <c r="B13" s="51" t="s">
        <v>20</v>
      </c>
      <c r="C13" s="52" t="s">
        <v>28</v>
      </c>
      <c r="D13" s="52" t="s">
        <v>25</v>
      </c>
      <c r="E13" s="53">
        <v>7.99</v>
      </c>
      <c r="F13" s="52">
        <v>12432</v>
      </c>
      <c r="G13" s="85"/>
      <c r="AC13" s="47">
        <f t="shared" si="0"/>
        <v>0</v>
      </c>
      <c r="AD13" s="47">
        <v>99331.680000000008</v>
      </c>
    </row>
    <row r="14" spans="2:30" x14ac:dyDescent="0.3">
      <c r="F14" s="54" t="s">
        <v>11</v>
      </c>
      <c r="G14" s="85"/>
      <c r="H14" s="49" t="s">
        <v>41</v>
      </c>
      <c r="AC14" s="47">
        <f t="shared" si="0"/>
        <v>0</v>
      </c>
      <c r="AD14" s="47">
        <v>258880.94</v>
      </c>
    </row>
    <row r="15" spans="2:30" x14ac:dyDescent="0.3">
      <c r="B15" s="52" t="s">
        <v>8</v>
      </c>
    </row>
    <row r="16" spans="2:30" x14ac:dyDescent="0.3">
      <c r="B16" s="52" t="s">
        <v>4</v>
      </c>
      <c r="C16" s="52" t="s">
        <v>9</v>
      </c>
      <c r="D16" s="52" t="s">
        <v>6</v>
      </c>
    </row>
    <row r="17" spans="2:30" x14ac:dyDescent="0.3">
      <c r="B17" s="51" t="s">
        <v>1</v>
      </c>
      <c r="C17" s="52" t="s">
        <v>12</v>
      </c>
      <c r="D17" s="53">
        <v>68</v>
      </c>
    </row>
    <row r="18" spans="2:30" x14ac:dyDescent="0.3">
      <c r="B18" s="51" t="s">
        <v>1</v>
      </c>
      <c r="C18" s="52" t="s">
        <v>0</v>
      </c>
      <c r="D18" s="53">
        <v>125000</v>
      </c>
    </row>
    <row r="19" spans="2:30" x14ac:dyDescent="0.3">
      <c r="B19" s="51" t="s">
        <v>2</v>
      </c>
      <c r="C19" s="52" t="s">
        <v>3</v>
      </c>
      <c r="D19" s="53">
        <v>240</v>
      </c>
    </row>
    <row r="20" spans="2:30" x14ac:dyDescent="0.3">
      <c r="B20" s="51" t="s">
        <v>2</v>
      </c>
      <c r="C20" s="52" t="s">
        <v>13</v>
      </c>
      <c r="D20" s="53">
        <v>129000</v>
      </c>
    </row>
    <row r="21" spans="2:30" x14ac:dyDescent="0.3">
      <c r="B21" s="51" t="s">
        <v>1</v>
      </c>
      <c r="C21" s="52" t="s">
        <v>14</v>
      </c>
      <c r="D21" s="53">
        <v>300</v>
      </c>
    </row>
    <row r="22" spans="2:30" x14ac:dyDescent="0.3">
      <c r="B22" s="52"/>
      <c r="C22" s="52" t="s">
        <v>10</v>
      </c>
      <c r="D22" s="86"/>
      <c r="E22" s="49" t="s">
        <v>41</v>
      </c>
      <c r="AC22" s="47">
        <f>IF(D22=AD22,1,0)</f>
        <v>0</v>
      </c>
      <c r="AD22" s="47">
        <v>254608</v>
      </c>
    </row>
    <row r="24" spans="2:30" ht="30" x14ac:dyDescent="0.3">
      <c r="B24" s="50" t="s">
        <v>31</v>
      </c>
      <c r="C24" s="85"/>
      <c r="D24" s="49" t="s">
        <v>41</v>
      </c>
      <c r="AC24" s="47">
        <f>IF(C24=AD24,1,0)</f>
        <v>0</v>
      </c>
      <c r="AD24" s="47">
        <v>99331.680000000008</v>
      </c>
    </row>
    <row r="25" spans="2:30" ht="30" x14ac:dyDescent="0.3">
      <c r="B25" s="50" t="s">
        <v>32</v>
      </c>
      <c r="C25" s="85"/>
      <c r="D25" s="49" t="s">
        <v>41</v>
      </c>
      <c r="AC25" s="47">
        <f t="shared" ref="AC25:AC28" si="1">IF(C25=AD25,1,0)</f>
        <v>0</v>
      </c>
      <c r="AD25" s="47">
        <v>598.80000000000007</v>
      </c>
    </row>
    <row r="26" spans="2:30" x14ac:dyDescent="0.3">
      <c r="B26" s="50" t="s">
        <v>33</v>
      </c>
      <c r="C26" s="85"/>
      <c r="D26" s="49" t="s">
        <v>41</v>
      </c>
      <c r="AA26" s="47">
        <v>32360.1175</v>
      </c>
      <c r="AC26" s="47">
        <f t="shared" si="1"/>
        <v>0</v>
      </c>
      <c r="AD26" s="47">
        <v>32360.1175</v>
      </c>
    </row>
    <row r="28" spans="2:30" x14ac:dyDescent="0.3">
      <c r="B28" s="52" t="s">
        <v>35</v>
      </c>
      <c r="C28" s="85"/>
      <c r="D28" s="49" t="s">
        <v>42</v>
      </c>
      <c r="AC28" s="47">
        <f t="shared" si="1"/>
        <v>0</v>
      </c>
      <c r="AD28" s="47">
        <v>4272.9400000000023</v>
      </c>
    </row>
    <row r="30" spans="2:30" ht="15.75" thickBot="1" x14ac:dyDescent="0.35"/>
    <row r="31" spans="2:30" ht="27.75" thickBot="1" x14ac:dyDescent="0.4">
      <c r="B31" s="58" t="s">
        <v>91</v>
      </c>
      <c r="C31" s="59">
        <f>SUM(AC6:AC28)</f>
        <v>0</v>
      </c>
    </row>
  </sheetData>
  <sheetProtection algorithmName="SHA-512" hashValue="vi71HyyRvxksV8hhoU4WYITrXHFmCfEqExp8gTFWkYnO2/ypZgDpYo3uPkuTmn002kjEVI47650MPWye4oThqg==" saltValue="2IZGmxxEG4sXkDq22EY9dg==" spinCount="100000" sheet="1" objects="1" scenarios="1"/>
  <mergeCells count="5">
    <mergeCell ref="J5:P5"/>
    <mergeCell ref="J6:P6"/>
    <mergeCell ref="J7:P7"/>
    <mergeCell ref="J8:P8"/>
    <mergeCell ref="Q5:T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G12:M15"/>
  <sheetViews>
    <sheetView topLeftCell="A7" workbookViewId="0">
      <selection activeCell="K24" sqref="K24"/>
    </sheetView>
  </sheetViews>
  <sheetFormatPr defaultRowHeight="12.75" x14ac:dyDescent="0.2"/>
  <cols>
    <col min="1" max="16384" width="9.140625" style="46"/>
  </cols>
  <sheetData>
    <row r="12" spans="7:13" ht="23.25" x14ac:dyDescent="0.35">
      <c r="G12" s="68"/>
      <c r="H12" s="69"/>
      <c r="I12" s="69"/>
      <c r="J12" s="69"/>
      <c r="K12" s="69"/>
      <c r="L12" s="69"/>
      <c r="M12" s="69"/>
    </row>
    <row r="13" spans="7:13" ht="23.25" x14ac:dyDescent="0.35">
      <c r="G13" s="69"/>
      <c r="H13" s="69"/>
      <c r="I13" s="69"/>
      <c r="J13" s="69"/>
      <c r="K13" s="69"/>
      <c r="L13" s="69"/>
      <c r="M13" s="69"/>
    </row>
    <row r="14" spans="7:13" ht="23.25" x14ac:dyDescent="0.35">
      <c r="G14" s="69"/>
      <c r="H14" s="69"/>
      <c r="I14" s="69"/>
      <c r="J14" s="69"/>
      <c r="K14" s="69"/>
      <c r="L14" s="69"/>
      <c r="M14" s="69"/>
    </row>
    <row r="15" spans="7:13" ht="23.25" x14ac:dyDescent="0.35">
      <c r="G15" s="69"/>
      <c r="H15" s="69"/>
      <c r="I15" s="69"/>
      <c r="J15" s="69"/>
      <c r="K15" s="69"/>
      <c r="L15" s="69"/>
      <c r="M15" s="6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253515C9C63E418DE39799F9E76D3B" ma:contentTypeVersion="0" ma:contentTypeDescription="Create a new document." ma:contentTypeScope="" ma:versionID="eaf77f2401bebed70cdde4c193dfcc80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4D9C88-2397-4F23-BA16-50ADD831FE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9DDB0-0C9B-4189-B03F-841A25AF3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A3EA5D4-FF1D-4EF4-AC7F-4CB7E99A6045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task1</vt:lpstr>
      <vt:lpstr>task2</vt:lpstr>
      <vt:lpstr>task3</vt:lpstr>
      <vt:lpstr>task4</vt:lpstr>
      <vt:lpstr>Task5</vt:lpstr>
      <vt:lpstr>Task 6</vt:lpstr>
    </vt:vector>
  </TitlesOfParts>
  <Company>Handsworth Grange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swaddams</dc:creator>
  <cp:lastModifiedBy>Lance Challenor</cp:lastModifiedBy>
  <cp:lastPrinted>2019-10-06T09:51:43Z</cp:lastPrinted>
  <dcterms:created xsi:type="dcterms:W3CDTF">2009-09-16T15:38:36Z</dcterms:created>
  <dcterms:modified xsi:type="dcterms:W3CDTF">2023-10-30T14:46:57Z</dcterms:modified>
</cp:coreProperties>
</file>